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defaultThemeVersion="124226"/>
  <mc:AlternateContent xmlns:mc="http://schemas.openxmlformats.org/markup-compatibility/2006">
    <mc:Choice Requires="x15">
      <x15ac:absPath xmlns:x15ac="http://schemas.microsoft.com/office/spreadsheetml/2010/11/ac" url="Y:\Compliance and Administration\1. INVESTOR MONITORING\4. Annual Compliance Review\1. Current Compliance Documents (2025)\"/>
    </mc:Choice>
  </mc:AlternateContent>
  <xr:revisionPtr revIDLastSave="0" documentId="13_ncr:1_{38933998-0A0F-418A-AC34-F37F3CDABE48}" xr6:coauthVersionLast="47" xr6:coauthVersionMax="47" xr10:uidLastSave="{00000000-0000-0000-0000-000000000000}"/>
  <bookViews>
    <workbookView xWindow="-108" yWindow="-108" windowWidth="23256" windowHeight="12456" xr2:uid="{00000000-000D-0000-FFFF-FFFF00000000}"/>
  </bookViews>
  <sheets>
    <sheet name="Instructions Tab 1" sheetId="7" r:id="rId1"/>
    <sheet name="Utility Allowance Tab 2" sheetId="4" r:id="rId2"/>
    <sheet name="HUSM Utility Allowance Tab 3 " sheetId="5" r:id="rId3"/>
    <sheet name=" UCR Tab 4 - HOME funds" sheetId="2" r:id="rId4"/>
    <sheet name=" CDBG - UCR Tab 5" sheetId="6" state="hidden" r:id="rId5"/>
    <sheet name="Sheet1" sheetId="8" state="hidden" r:id="rId6"/>
  </sheets>
  <definedNames>
    <definedName name="_xlnm.Print_Area" localSheetId="4">' CDBG - UCR Tab 5'!$A$22:$S$80</definedName>
    <definedName name="_xlnm.Print_Area" localSheetId="3">' UCR Tab 4 - HOME funds'!$A$31:$T$208</definedName>
    <definedName name="_xlnm.Print_Area" localSheetId="0">'Instructions Tab 1'!$A$1:$AG$82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17" i="2" l="1"/>
  <c r="K17" i="2"/>
  <c r="J17" i="2"/>
  <c r="I17" i="2"/>
  <c r="H17" i="2"/>
  <c r="G17" i="2"/>
  <c r="F17" i="2"/>
  <c r="E17" i="2"/>
  <c r="E30" i="2"/>
  <c r="F30" i="2" l="1"/>
  <c r="G30" i="2"/>
  <c r="H30" i="2"/>
  <c r="I30" i="2"/>
  <c r="J30" i="2"/>
  <c r="K30" i="2"/>
  <c r="L30" i="2"/>
  <c r="U19" i="2" l="1"/>
  <c r="U20" i="2"/>
  <c r="U21" i="2"/>
  <c r="U22" i="2"/>
  <c r="U23" i="2"/>
  <c r="U18" i="2"/>
  <c r="F13" i="6"/>
  <c r="G13" i="6"/>
  <c r="H13" i="6"/>
  <c r="I13" i="6"/>
  <c r="J13" i="6"/>
  <c r="K13" i="6"/>
  <c r="L13" i="6"/>
  <c r="M13" i="6"/>
  <c r="N13" i="6"/>
  <c r="E13" i="6"/>
  <c r="O25" i="4"/>
  <c r="P25" i="4"/>
  <c r="Q25" i="4"/>
  <c r="R25" i="4"/>
  <c r="S25" i="4"/>
  <c r="N25" i="4"/>
  <c r="O28" i="6" l="1"/>
  <c r="N40" i="2"/>
  <c r="L25" i="6"/>
  <c r="S4" i="6" l="1"/>
  <c r="P5" i="6" s="1"/>
  <c r="R4" i="6"/>
  <c r="Q4" i="6"/>
  <c r="M34" i="6"/>
  <c r="M35" i="6"/>
  <c r="M36" i="6"/>
  <c r="M37" i="6"/>
  <c r="M38" i="6"/>
  <c r="M39" i="6"/>
  <c r="M40" i="6"/>
  <c r="M41" i="6"/>
  <c r="M42" i="6"/>
  <c r="M43" i="6"/>
  <c r="M44" i="6"/>
  <c r="M45" i="6"/>
  <c r="M46" i="6"/>
  <c r="M47" i="6"/>
  <c r="M48" i="6"/>
  <c r="M49" i="6"/>
  <c r="M50" i="6"/>
  <c r="M51" i="6"/>
  <c r="M52" i="6"/>
  <c r="M53" i="6"/>
  <c r="M54" i="6"/>
  <c r="M55" i="6"/>
  <c r="M56" i="6"/>
  <c r="M57" i="6"/>
  <c r="M58" i="6"/>
  <c r="M59" i="6"/>
  <c r="M60" i="6"/>
  <c r="M61" i="6"/>
  <c r="M62" i="6"/>
  <c r="M63" i="6"/>
  <c r="M64" i="6"/>
  <c r="M65" i="6"/>
  <c r="M66" i="6"/>
  <c r="M67" i="6"/>
  <c r="M68" i="6"/>
  <c r="M69" i="6"/>
  <c r="M70" i="6"/>
  <c r="M71" i="6"/>
  <c r="M72" i="6"/>
  <c r="M73" i="6"/>
  <c r="M74" i="6"/>
  <c r="M75" i="6"/>
  <c r="M76" i="6"/>
  <c r="M77" i="6"/>
  <c r="M78" i="6"/>
  <c r="M79" i="6"/>
  <c r="M80" i="6"/>
  <c r="Z30" i="6"/>
  <c r="AA30" i="6"/>
  <c r="AB30" i="6"/>
  <c r="AC30" i="6"/>
  <c r="AD30" i="6"/>
  <c r="AE30" i="6"/>
  <c r="Y30" i="6"/>
  <c r="X30" i="6"/>
  <c r="P12" i="2" l="1"/>
  <c r="Q12" i="2"/>
  <c r="O12" i="2"/>
  <c r="N14" i="2" l="1"/>
  <c r="X80" i="6"/>
  <c r="V80" i="6"/>
  <c r="U80" i="6"/>
  <c r="T80" i="6" s="1"/>
  <c r="Q80" i="6"/>
  <c r="O80" i="6"/>
  <c r="X79" i="6"/>
  <c r="V79" i="6"/>
  <c r="U79" i="6"/>
  <c r="W79" i="6" s="1"/>
  <c r="Q79" i="6"/>
  <c r="O79" i="6"/>
  <c r="X78" i="6"/>
  <c r="V78" i="6"/>
  <c r="U78" i="6"/>
  <c r="T78" i="6" s="1"/>
  <c r="Q78" i="6"/>
  <c r="O78" i="6"/>
  <c r="X77" i="6"/>
  <c r="V77" i="6"/>
  <c r="U77" i="6"/>
  <c r="T77" i="6" s="1"/>
  <c r="Q77" i="6"/>
  <c r="O77" i="6"/>
  <c r="X76" i="6"/>
  <c r="V76" i="6"/>
  <c r="U76" i="6"/>
  <c r="T76" i="6" s="1"/>
  <c r="Q76" i="6"/>
  <c r="O76" i="6"/>
  <c r="X75" i="6"/>
  <c r="V75" i="6"/>
  <c r="U75" i="6"/>
  <c r="T75" i="6" s="1"/>
  <c r="Q75" i="6"/>
  <c r="O75" i="6"/>
  <c r="X74" i="6"/>
  <c r="V74" i="6"/>
  <c r="U74" i="6"/>
  <c r="T74" i="6" s="1"/>
  <c r="Q74" i="6"/>
  <c r="O74" i="6"/>
  <c r="X73" i="6"/>
  <c r="V73" i="6"/>
  <c r="U73" i="6"/>
  <c r="T73" i="6" s="1"/>
  <c r="Q73" i="6"/>
  <c r="O73" i="6"/>
  <c r="X72" i="6"/>
  <c r="V72" i="6"/>
  <c r="U72" i="6"/>
  <c r="T72" i="6" s="1"/>
  <c r="Q72" i="6"/>
  <c r="O72" i="6"/>
  <c r="X71" i="6"/>
  <c r="V71" i="6"/>
  <c r="U71" i="6"/>
  <c r="T71" i="6" s="1"/>
  <c r="Q71" i="6"/>
  <c r="O71" i="6"/>
  <c r="X70" i="6"/>
  <c r="V70" i="6"/>
  <c r="U70" i="6"/>
  <c r="W70" i="6" s="1"/>
  <c r="Q70" i="6"/>
  <c r="O70" i="6"/>
  <c r="X69" i="6"/>
  <c r="V69" i="6"/>
  <c r="U69" i="6"/>
  <c r="T69" i="6" s="1"/>
  <c r="Q69" i="6"/>
  <c r="O69" i="6"/>
  <c r="X68" i="6"/>
  <c r="V68" i="6"/>
  <c r="U68" i="6"/>
  <c r="W68" i="6" s="1"/>
  <c r="Q68" i="6"/>
  <c r="O68" i="6"/>
  <c r="X67" i="6"/>
  <c r="V67" i="6"/>
  <c r="U67" i="6"/>
  <c r="T67" i="6" s="1"/>
  <c r="Q67" i="6"/>
  <c r="O67" i="6"/>
  <c r="X66" i="6"/>
  <c r="V66" i="6"/>
  <c r="U66" i="6"/>
  <c r="W66" i="6" s="1"/>
  <c r="Q66" i="6"/>
  <c r="O66" i="6"/>
  <c r="X65" i="6"/>
  <c r="V65" i="6"/>
  <c r="U65" i="6"/>
  <c r="T65" i="6" s="1"/>
  <c r="Q65" i="6"/>
  <c r="O65" i="6"/>
  <c r="X64" i="6"/>
  <c r="V64" i="6"/>
  <c r="U64" i="6"/>
  <c r="T64" i="6" s="1"/>
  <c r="Q64" i="6"/>
  <c r="O64" i="6"/>
  <c r="X63" i="6"/>
  <c r="V63" i="6"/>
  <c r="U63" i="6"/>
  <c r="T63" i="6" s="1"/>
  <c r="Q63" i="6"/>
  <c r="O63" i="6"/>
  <c r="X62" i="6"/>
  <c r="V62" i="6"/>
  <c r="U62" i="6"/>
  <c r="W62" i="6" s="1"/>
  <c r="Q62" i="6"/>
  <c r="O62" i="6"/>
  <c r="X61" i="6"/>
  <c r="V61" i="6"/>
  <c r="U61" i="6"/>
  <c r="T61" i="6" s="1"/>
  <c r="Q61" i="6"/>
  <c r="O61" i="6"/>
  <c r="X60" i="6"/>
  <c r="V60" i="6"/>
  <c r="U60" i="6"/>
  <c r="T60" i="6" s="1"/>
  <c r="Q60" i="6"/>
  <c r="O60" i="6"/>
  <c r="X59" i="6"/>
  <c r="V59" i="6"/>
  <c r="U59" i="6"/>
  <c r="T59" i="6" s="1"/>
  <c r="Q59" i="6"/>
  <c r="O59" i="6"/>
  <c r="X58" i="6"/>
  <c r="V58" i="6"/>
  <c r="U58" i="6"/>
  <c r="W58" i="6" s="1"/>
  <c r="Q58" i="6"/>
  <c r="O58" i="6"/>
  <c r="X57" i="6"/>
  <c r="V57" i="6"/>
  <c r="U57" i="6"/>
  <c r="W57" i="6" s="1"/>
  <c r="Q57" i="6"/>
  <c r="O57" i="6"/>
  <c r="X56" i="6"/>
  <c r="V56" i="6"/>
  <c r="U56" i="6"/>
  <c r="T56" i="6" s="1"/>
  <c r="Q56" i="6"/>
  <c r="O56" i="6"/>
  <c r="X55" i="6"/>
  <c r="V55" i="6"/>
  <c r="U55" i="6"/>
  <c r="T55" i="6" s="1"/>
  <c r="Q55" i="6"/>
  <c r="O55" i="6"/>
  <c r="X54" i="6"/>
  <c r="V54" i="6"/>
  <c r="U54" i="6"/>
  <c r="W54" i="6" s="1"/>
  <c r="Q54" i="6"/>
  <c r="O54" i="6"/>
  <c r="X53" i="6"/>
  <c r="V53" i="6"/>
  <c r="U53" i="6"/>
  <c r="T53" i="6" s="1"/>
  <c r="Q53" i="6"/>
  <c r="O53" i="6"/>
  <c r="X52" i="6"/>
  <c r="V52" i="6"/>
  <c r="U52" i="6"/>
  <c r="T52" i="6" s="1"/>
  <c r="Q52" i="6"/>
  <c r="O52" i="6"/>
  <c r="X51" i="6"/>
  <c r="V51" i="6"/>
  <c r="U51" i="6"/>
  <c r="W51" i="6" s="1"/>
  <c r="Q51" i="6"/>
  <c r="O51" i="6"/>
  <c r="X50" i="6"/>
  <c r="V50" i="6"/>
  <c r="U50" i="6"/>
  <c r="T50" i="6" s="1"/>
  <c r="Q50" i="6"/>
  <c r="O50" i="6"/>
  <c r="X49" i="6"/>
  <c r="V49" i="6"/>
  <c r="U49" i="6"/>
  <c r="W49" i="6" s="1"/>
  <c r="Q49" i="6"/>
  <c r="O49" i="6"/>
  <c r="X48" i="6"/>
  <c r="V48" i="6"/>
  <c r="U48" i="6"/>
  <c r="T48" i="6" s="1"/>
  <c r="Q48" i="6"/>
  <c r="O48" i="6"/>
  <c r="X47" i="6"/>
  <c r="V47" i="6"/>
  <c r="U47" i="6"/>
  <c r="W47" i="6" s="1"/>
  <c r="Q47" i="6"/>
  <c r="O47" i="6"/>
  <c r="X46" i="6"/>
  <c r="V46" i="6"/>
  <c r="U46" i="6"/>
  <c r="T46" i="6" s="1"/>
  <c r="Q46" i="6"/>
  <c r="O46" i="6"/>
  <c r="X45" i="6"/>
  <c r="V45" i="6"/>
  <c r="U45" i="6"/>
  <c r="W45" i="6" s="1"/>
  <c r="Q45" i="6"/>
  <c r="O45" i="6"/>
  <c r="X44" i="6"/>
  <c r="V44" i="6"/>
  <c r="U44" i="6"/>
  <c r="T44" i="6" s="1"/>
  <c r="Q44" i="6"/>
  <c r="O44" i="6"/>
  <c r="X43" i="6"/>
  <c r="V43" i="6"/>
  <c r="U43" i="6"/>
  <c r="T43" i="6" s="1"/>
  <c r="Q43" i="6"/>
  <c r="O43" i="6"/>
  <c r="X42" i="6"/>
  <c r="V42" i="6"/>
  <c r="U42" i="6"/>
  <c r="T42" i="6" s="1"/>
  <c r="Q42" i="6"/>
  <c r="O42" i="6"/>
  <c r="X41" i="6"/>
  <c r="V41" i="6"/>
  <c r="U41" i="6"/>
  <c r="W41" i="6" s="1"/>
  <c r="Q41" i="6"/>
  <c r="O41" i="6"/>
  <c r="X40" i="6"/>
  <c r="V40" i="6"/>
  <c r="U40" i="6"/>
  <c r="T40" i="6" s="1"/>
  <c r="Q40" i="6"/>
  <c r="O40" i="6"/>
  <c r="X39" i="6"/>
  <c r="V39" i="6"/>
  <c r="U39" i="6"/>
  <c r="T39" i="6" s="1"/>
  <c r="Q39" i="6"/>
  <c r="O39" i="6"/>
  <c r="X38" i="6"/>
  <c r="V38" i="6"/>
  <c r="U38" i="6"/>
  <c r="T38" i="6" s="1"/>
  <c r="Q38" i="6"/>
  <c r="O38" i="6"/>
  <c r="X37" i="6"/>
  <c r="V37" i="6"/>
  <c r="U37" i="6"/>
  <c r="W37" i="6" s="1"/>
  <c r="T37" i="6"/>
  <c r="Q37" i="6"/>
  <c r="O37" i="6"/>
  <c r="X36" i="6"/>
  <c r="V36" i="6"/>
  <c r="U36" i="6"/>
  <c r="T36" i="6" s="1"/>
  <c r="Q36" i="6"/>
  <c r="O36" i="6"/>
  <c r="X35" i="6"/>
  <c r="V35" i="6"/>
  <c r="U35" i="6"/>
  <c r="W35" i="6" s="1"/>
  <c r="K35" i="6" s="1"/>
  <c r="Q35" i="6"/>
  <c r="O35" i="6"/>
  <c r="X34" i="6"/>
  <c r="V34" i="6"/>
  <c r="U34" i="6"/>
  <c r="W34" i="6" s="1"/>
  <c r="K34" i="6" s="1"/>
  <c r="Q34" i="6"/>
  <c r="O34" i="6"/>
  <c r="P33" i="6"/>
  <c r="L21" i="6"/>
  <c r="K21" i="6"/>
  <c r="J21" i="6"/>
  <c r="I21" i="6"/>
  <c r="H21" i="6"/>
  <c r="G21" i="6"/>
  <c r="F21" i="6"/>
  <c r="E21" i="6"/>
  <c r="K54" i="6" l="1"/>
  <c r="T70" i="6"/>
  <c r="K58" i="6"/>
  <c r="K57" i="6"/>
  <c r="K68" i="6"/>
  <c r="K79" i="6"/>
  <c r="K51" i="6"/>
  <c r="W74" i="6"/>
  <c r="K74" i="6" s="1"/>
  <c r="K37" i="6"/>
  <c r="K45" i="6"/>
  <c r="K70" i="6"/>
  <c r="W56" i="6"/>
  <c r="K56" i="6" s="1"/>
  <c r="W61" i="6"/>
  <c r="K61" i="6" s="1"/>
  <c r="K41" i="6"/>
  <c r="K49" i="6"/>
  <c r="W75" i="6"/>
  <c r="K75" i="6" s="1"/>
  <c r="T62" i="6"/>
  <c r="K47" i="6"/>
  <c r="K62" i="6"/>
  <c r="T51" i="6"/>
  <c r="T68" i="6"/>
  <c r="W36" i="6"/>
  <c r="K36" i="6" s="1"/>
  <c r="T47" i="6"/>
  <c r="W52" i="6"/>
  <c r="K52" i="6" s="1"/>
  <c r="T57" i="6"/>
  <c r="T66" i="6"/>
  <c r="T45" i="6"/>
  <c r="K66" i="6"/>
  <c r="W40" i="6"/>
  <c r="K40" i="6" s="1"/>
  <c r="W44" i="6"/>
  <c r="K44" i="6" s="1"/>
  <c r="W60" i="6"/>
  <c r="K60" i="6" s="1"/>
  <c r="W65" i="6"/>
  <c r="K65" i="6" s="1"/>
  <c r="W39" i="6"/>
  <c r="K39" i="6" s="1"/>
  <c r="W43" i="6"/>
  <c r="K43" i="6" s="1"/>
  <c r="W48" i="6"/>
  <c r="K48" i="6" s="1"/>
  <c r="T49" i="6"/>
  <c r="W53" i="6"/>
  <c r="K53" i="6" s="1"/>
  <c r="T54" i="6"/>
  <c r="W64" i="6"/>
  <c r="K64" i="6" s="1"/>
  <c r="T79" i="6"/>
  <c r="T58" i="6"/>
  <c r="T41" i="6"/>
  <c r="W69" i="6"/>
  <c r="K69" i="6" s="1"/>
  <c r="T35" i="6"/>
  <c r="W46" i="6"/>
  <c r="K46" i="6" s="1"/>
  <c r="W50" i="6"/>
  <c r="K50" i="6" s="1"/>
  <c r="W55" i="6"/>
  <c r="K55" i="6" s="1"/>
  <c r="W59" i="6"/>
  <c r="K59" i="6" s="1"/>
  <c r="W63" i="6"/>
  <c r="K63" i="6" s="1"/>
  <c r="W67" i="6"/>
  <c r="K67" i="6" s="1"/>
  <c r="W71" i="6"/>
  <c r="K71" i="6" s="1"/>
  <c r="W72" i="6"/>
  <c r="K72" i="6" s="1"/>
  <c r="W73" i="6"/>
  <c r="K73" i="6" s="1"/>
  <c r="W76" i="6"/>
  <c r="K76" i="6" s="1"/>
  <c r="W77" i="6"/>
  <c r="K77" i="6" s="1"/>
  <c r="W78" i="6"/>
  <c r="K78" i="6" s="1"/>
  <c r="W80" i="6"/>
  <c r="K80" i="6" s="1"/>
  <c r="W38" i="6"/>
  <c r="K38" i="6" s="1"/>
  <c r="W42" i="6"/>
  <c r="K42" i="6" s="1"/>
  <c r="T34" i="6"/>
  <c r="P72" i="2"/>
  <c r="S550" i="2" l="1"/>
  <c r="S549" i="2"/>
  <c r="S548" i="2"/>
  <c r="S547" i="2"/>
  <c r="S546" i="2"/>
  <c r="S545" i="2"/>
  <c r="S544" i="2"/>
  <c r="S543" i="2"/>
  <c r="S542" i="2"/>
  <c r="S541" i="2"/>
  <c r="S540" i="2"/>
  <c r="S539" i="2"/>
  <c r="S538" i="2"/>
  <c r="S537" i="2"/>
  <c r="S536" i="2"/>
  <c r="S535" i="2"/>
  <c r="S534" i="2"/>
  <c r="S533" i="2"/>
  <c r="S532" i="2"/>
  <c r="S531" i="2"/>
  <c r="S530" i="2"/>
  <c r="S529" i="2"/>
  <c r="S528" i="2"/>
  <c r="S527" i="2"/>
  <c r="S526" i="2"/>
  <c r="S525" i="2"/>
  <c r="S524" i="2"/>
  <c r="S523" i="2"/>
  <c r="S522" i="2"/>
  <c r="S521" i="2"/>
  <c r="S520" i="2"/>
  <c r="S519" i="2"/>
  <c r="S518" i="2"/>
  <c r="S517" i="2"/>
  <c r="S516" i="2"/>
  <c r="S515" i="2"/>
  <c r="S514" i="2"/>
  <c r="S513" i="2"/>
  <c r="S512" i="2"/>
  <c r="S511" i="2"/>
  <c r="S510" i="2"/>
  <c r="S509" i="2"/>
  <c r="S508" i="2"/>
  <c r="S507" i="2"/>
  <c r="S506" i="2"/>
  <c r="S505" i="2"/>
  <c r="S504" i="2"/>
  <c r="S503" i="2"/>
  <c r="S502" i="2"/>
  <c r="S501" i="2"/>
  <c r="S500" i="2"/>
  <c r="S499" i="2"/>
  <c r="S498" i="2"/>
  <c r="S497" i="2"/>
  <c r="S496" i="2"/>
  <c r="S495" i="2"/>
  <c r="S494" i="2"/>
  <c r="S493" i="2"/>
  <c r="S492" i="2"/>
  <c r="S491" i="2"/>
  <c r="S490" i="2"/>
  <c r="S489" i="2"/>
  <c r="S488" i="2"/>
  <c r="S487" i="2"/>
  <c r="S486" i="2"/>
  <c r="S485" i="2"/>
  <c r="S484" i="2"/>
  <c r="S483" i="2"/>
  <c r="S482" i="2"/>
  <c r="S481" i="2"/>
  <c r="S480" i="2"/>
  <c r="S479" i="2"/>
  <c r="S478" i="2"/>
  <c r="S477" i="2"/>
  <c r="S476" i="2"/>
  <c r="S475" i="2"/>
  <c r="S474" i="2"/>
  <c r="S473" i="2"/>
  <c r="S472" i="2"/>
  <c r="S471" i="2"/>
  <c r="S470" i="2"/>
  <c r="S469" i="2"/>
  <c r="S468" i="2"/>
  <c r="S467" i="2"/>
  <c r="S466" i="2"/>
  <c r="S465" i="2"/>
  <c r="S464" i="2"/>
  <c r="S463" i="2"/>
  <c r="S462" i="2"/>
  <c r="S461" i="2"/>
  <c r="S460" i="2"/>
  <c r="S459" i="2"/>
  <c r="S458" i="2"/>
  <c r="S457" i="2"/>
  <c r="S456" i="2"/>
  <c r="S455" i="2"/>
  <c r="S454" i="2"/>
  <c r="S453" i="2"/>
  <c r="S452" i="2"/>
  <c r="S451" i="2"/>
  <c r="S450" i="2"/>
  <c r="S449" i="2"/>
  <c r="S448" i="2"/>
  <c r="S447" i="2"/>
  <c r="S446" i="2"/>
  <c r="S445" i="2"/>
  <c r="S444" i="2"/>
  <c r="S443" i="2"/>
  <c r="S442" i="2"/>
  <c r="S441" i="2"/>
  <c r="S440" i="2"/>
  <c r="S439" i="2"/>
  <c r="S438" i="2"/>
  <c r="S437" i="2"/>
  <c r="S436" i="2"/>
  <c r="S435" i="2"/>
  <c r="S434" i="2"/>
  <c r="S433" i="2"/>
  <c r="S432" i="2"/>
  <c r="S431" i="2"/>
  <c r="S430" i="2"/>
  <c r="S429" i="2"/>
  <c r="S428" i="2"/>
  <c r="S427" i="2"/>
  <c r="S426" i="2"/>
  <c r="S425" i="2"/>
  <c r="S424" i="2"/>
  <c r="S423" i="2"/>
  <c r="S422" i="2"/>
  <c r="S421" i="2"/>
  <c r="S420" i="2"/>
  <c r="S419" i="2"/>
  <c r="S418" i="2"/>
  <c r="S417" i="2"/>
  <c r="S416" i="2"/>
  <c r="S415" i="2"/>
  <c r="S414" i="2"/>
  <c r="S413" i="2"/>
  <c r="S412" i="2"/>
  <c r="S411" i="2"/>
  <c r="S410" i="2"/>
  <c r="S409" i="2"/>
  <c r="S408" i="2"/>
  <c r="S407" i="2"/>
  <c r="S406" i="2"/>
  <c r="S405" i="2"/>
  <c r="S404" i="2"/>
  <c r="S403" i="2"/>
  <c r="S402" i="2"/>
  <c r="S401" i="2"/>
  <c r="S400" i="2"/>
  <c r="S399" i="2"/>
  <c r="S398" i="2"/>
  <c r="S397" i="2"/>
  <c r="S396" i="2"/>
  <c r="S395" i="2"/>
  <c r="S394" i="2"/>
  <c r="S393" i="2"/>
  <c r="S392" i="2"/>
  <c r="S391" i="2"/>
  <c r="S390" i="2"/>
  <c r="S389" i="2"/>
  <c r="S388" i="2"/>
  <c r="S387" i="2"/>
  <c r="S386" i="2"/>
  <c r="S385" i="2"/>
  <c r="S384" i="2"/>
  <c r="S383" i="2"/>
  <c r="S382" i="2"/>
  <c r="S381" i="2"/>
  <c r="S380" i="2"/>
  <c r="S379" i="2"/>
  <c r="S378" i="2"/>
  <c r="S377" i="2"/>
  <c r="S376" i="2"/>
  <c r="S375" i="2"/>
  <c r="S374" i="2"/>
  <c r="S373" i="2"/>
  <c r="S372" i="2"/>
  <c r="S371" i="2"/>
  <c r="S370" i="2"/>
  <c r="S369" i="2"/>
  <c r="S368" i="2"/>
  <c r="S367" i="2"/>
  <c r="S366" i="2"/>
  <c r="S365" i="2"/>
  <c r="S364" i="2"/>
  <c r="S363" i="2"/>
  <c r="S362" i="2"/>
  <c r="S361" i="2"/>
  <c r="S360" i="2"/>
  <c r="S359" i="2"/>
  <c r="S358" i="2"/>
  <c r="S357" i="2"/>
  <c r="S356" i="2"/>
  <c r="S355" i="2"/>
  <c r="S354" i="2"/>
  <c r="S353" i="2"/>
  <c r="S352" i="2"/>
  <c r="S351" i="2"/>
  <c r="S350" i="2"/>
  <c r="S349" i="2"/>
  <c r="S348" i="2"/>
  <c r="S347" i="2"/>
  <c r="S346" i="2"/>
  <c r="S345" i="2"/>
  <c r="S344" i="2"/>
  <c r="S343" i="2"/>
  <c r="S342" i="2"/>
  <c r="S341" i="2"/>
  <c r="S340" i="2"/>
  <c r="S339" i="2"/>
  <c r="S338" i="2"/>
  <c r="S337" i="2"/>
  <c r="S336" i="2"/>
  <c r="S335" i="2"/>
  <c r="S334" i="2"/>
  <c r="S333" i="2"/>
  <c r="S332" i="2"/>
  <c r="S331" i="2"/>
  <c r="S330" i="2"/>
  <c r="S329" i="2"/>
  <c r="S328" i="2"/>
  <c r="S327" i="2"/>
  <c r="S326" i="2"/>
  <c r="S325" i="2"/>
  <c r="S324" i="2"/>
  <c r="S323" i="2"/>
  <c r="S322" i="2"/>
  <c r="S321" i="2"/>
  <c r="S320" i="2"/>
  <c r="S319" i="2"/>
  <c r="S318" i="2"/>
  <c r="S317" i="2"/>
  <c r="S316" i="2"/>
  <c r="S315" i="2"/>
  <c r="S314" i="2"/>
  <c r="S313" i="2"/>
  <c r="S312" i="2"/>
  <c r="S311" i="2"/>
  <c r="S310" i="2"/>
  <c r="S309" i="2"/>
  <c r="S308" i="2"/>
  <c r="S307" i="2"/>
  <c r="S306" i="2"/>
  <c r="S305" i="2"/>
  <c r="S304" i="2"/>
  <c r="S303" i="2"/>
  <c r="S302" i="2"/>
  <c r="S301" i="2"/>
  <c r="S300" i="2"/>
  <c r="S299" i="2"/>
  <c r="S298" i="2"/>
  <c r="S297" i="2"/>
  <c r="S296" i="2"/>
  <c r="S295" i="2"/>
  <c r="S294" i="2"/>
  <c r="S293" i="2"/>
  <c r="S292" i="2"/>
  <c r="S291" i="2"/>
  <c r="S290" i="2"/>
  <c r="S289" i="2"/>
  <c r="S288" i="2"/>
  <c r="S287" i="2"/>
  <c r="S286" i="2"/>
  <c r="S285" i="2"/>
  <c r="S284" i="2"/>
  <c r="S283" i="2"/>
  <c r="S282" i="2"/>
  <c r="S281" i="2"/>
  <c r="S280" i="2"/>
  <c r="S279" i="2"/>
  <c r="S278" i="2"/>
  <c r="S277" i="2"/>
  <c r="S276" i="2"/>
  <c r="S275" i="2"/>
  <c r="S274" i="2"/>
  <c r="S273" i="2"/>
  <c r="S272" i="2"/>
  <c r="S271" i="2"/>
  <c r="S270" i="2"/>
  <c r="S269" i="2"/>
  <c r="S268" i="2"/>
  <c r="S267" i="2"/>
  <c r="S266" i="2"/>
  <c r="S265" i="2"/>
  <c r="S264" i="2"/>
  <c r="S263" i="2"/>
  <c r="S262" i="2"/>
  <c r="S261" i="2"/>
  <c r="S260" i="2"/>
  <c r="S259" i="2"/>
  <c r="S258" i="2"/>
  <c r="S257" i="2"/>
  <c r="S256" i="2"/>
  <c r="S255" i="2"/>
  <c r="S254" i="2"/>
  <c r="S253" i="2"/>
  <c r="S252" i="2"/>
  <c r="S251" i="2"/>
  <c r="S250" i="2"/>
  <c r="S249" i="2"/>
  <c r="S248" i="2"/>
  <c r="S247" i="2"/>
  <c r="S246" i="2"/>
  <c r="S245" i="2"/>
  <c r="S244" i="2"/>
  <c r="S243" i="2"/>
  <c r="S242" i="2"/>
  <c r="S241" i="2"/>
  <c r="S240" i="2"/>
  <c r="S239" i="2"/>
  <c r="S238" i="2"/>
  <c r="S237" i="2"/>
  <c r="S236" i="2"/>
  <c r="S235" i="2"/>
  <c r="S234" i="2"/>
  <c r="S233" i="2"/>
  <c r="S232" i="2"/>
  <c r="S231" i="2"/>
  <c r="S230" i="2"/>
  <c r="S229" i="2"/>
  <c r="S228" i="2"/>
  <c r="S227" i="2"/>
  <c r="S226" i="2"/>
  <c r="S225" i="2"/>
  <c r="S224" i="2"/>
  <c r="S223" i="2"/>
  <c r="S222" i="2"/>
  <c r="S221" i="2"/>
  <c r="S220" i="2"/>
  <c r="S219" i="2"/>
  <c r="S218" i="2"/>
  <c r="S217" i="2"/>
  <c r="S216" i="2"/>
  <c r="S215" i="2"/>
  <c r="S214" i="2"/>
  <c r="S213" i="2"/>
  <c r="S212" i="2"/>
  <c r="S211" i="2"/>
  <c r="S210" i="2"/>
  <c r="S209" i="2"/>
  <c r="S208" i="2"/>
  <c r="S207" i="2"/>
  <c r="S206" i="2"/>
  <c r="S205" i="2"/>
  <c r="S204" i="2"/>
  <c r="S203" i="2"/>
  <c r="S202" i="2"/>
  <c r="S201" i="2"/>
  <c r="S200" i="2"/>
  <c r="S199" i="2"/>
  <c r="S198" i="2"/>
  <c r="S197" i="2"/>
  <c r="S196" i="2"/>
  <c r="S195" i="2"/>
  <c r="S194" i="2"/>
  <c r="S193" i="2"/>
  <c r="S192" i="2"/>
  <c r="S191" i="2"/>
  <c r="S190" i="2"/>
  <c r="S189" i="2"/>
  <c r="S188" i="2"/>
  <c r="S187" i="2"/>
  <c r="S186" i="2"/>
  <c r="S185" i="2"/>
  <c r="S184" i="2"/>
  <c r="S183" i="2"/>
  <c r="S182" i="2"/>
  <c r="S181" i="2"/>
  <c r="S180" i="2"/>
  <c r="S179" i="2"/>
  <c r="S178" i="2"/>
  <c r="S177" i="2"/>
  <c r="S176" i="2"/>
  <c r="S175" i="2"/>
  <c r="S174" i="2"/>
  <c r="S173" i="2"/>
  <c r="S172" i="2"/>
  <c r="S171" i="2"/>
  <c r="S170" i="2"/>
  <c r="S169" i="2"/>
  <c r="S168" i="2"/>
  <c r="S167" i="2"/>
  <c r="S166" i="2"/>
  <c r="S165" i="2"/>
  <c r="S164" i="2"/>
  <c r="S163" i="2"/>
  <c r="S162" i="2"/>
  <c r="S161" i="2"/>
  <c r="S160" i="2"/>
  <c r="S159" i="2"/>
  <c r="S158" i="2"/>
  <c r="S157" i="2"/>
  <c r="S156" i="2"/>
  <c r="S155" i="2"/>
  <c r="S154" i="2"/>
  <c r="S153" i="2"/>
  <c r="S152" i="2"/>
  <c r="S151" i="2"/>
  <c r="S150" i="2"/>
  <c r="S149" i="2"/>
  <c r="S148" i="2"/>
  <c r="S147" i="2"/>
  <c r="S146" i="2"/>
  <c r="S145" i="2"/>
  <c r="S144" i="2"/>
  <c r="S143" i="2"/>
  <c r="S142" i="2"/>
  <c r="S141" i="2"/>
  <c r="S140" i="2"/>
  <c r="S139" i="2"/>
  <c r="S138" i="2"/>
  <c r="S137" i="2"/>
  <c r="S136" i="2"/>
  <c r="S135" i="2"/>
  <c r="S134" i="2"/>
  <c r="S133" i="2"/>
  <c r="S132" i="2"/>
  <c r="S131" i="2"/>
  <c r="S130" i="2"/>
  <c r="S129" i="2"/>
  <c r="S128" i="2"/>
  <c r="S127" i="2"/>
  <c r="S126" i="2"/>
  <c r="S125" i="2"/>
  <c r="S124" i="2"/>
  <c r="S123" i="2"/>
  <c r="S122" i="2"/>
  <c r="S121" i="2"/>
  <c r="S120" i="2"/>
  <c r="S119" i="2"/>
  <c r="S118" i="2"/>
  <c r="S117" i="2"/>
  <c r="S116" i="2"/>
  <c r="S115" i="2"/>
  <c r="S114" i="2"/>
  <c r="S113" i="2"/>
  <c r="S112" i="2"/>
  <c r="S111" i="2"/>
  <c r="S110" i="2"/>
  <c r="S109" i="2"/>
  <c r="S108" i="2"/>
  <c r="S107" i="2"/>
  <c r="S106" i="2"/>
  <c r="S105" i="2"/>
  <c r="S104" i="2"/>
  <c r="S103" i="2"/>
  <c r="S102" i="2"/>
  <c r="S101" i="2"/>
  <c r="S100" i="2"/>
  <c r="S99" i="2"/>
  <c r="S98" i="2"/>
  <c r="S97" i="2"/>
  <c r="S96" i="2"/>
  <c r="S95" i="2"/>
  <c r="S94" i="2"/>
  <c r="S93" i="2"/>
  <c r="S92" i="2"/>
  <c r="S91" i="2"/>
  <c r="S90" i="2"/>
  <c r="S89" i="2"/>
  <c r="S88" i="2"/>
  <c r="S87" i="2"/>
  <c r="S86" i="2"/>
  <c r="S85" i="2"/>
  <c r="S84" i="2"/>
  <c r="S83" i="2"/>
  <c r="S82" i="2"/>
  <c r="S81" i="2"/>
  <c r="S80" i="2"/>
  <c r="S79" i="2"/>
  <c r="S78" i="2"/>
  <c r="S77" i="2"/>
  <c r="S76" i="2"/>
  <c r="S75" i="2"/>
  <c r="S74" i="2"/>
  <c r="S73" i="2"/>
  <c r="S72" i="2"/>
  <c r="S71" i="2"/>
  <c r="S70" i="2"/>
  <c r="S69" i="2"/>
  <c r="S68" i="2"/>
  <c r="S67" i="2"/>
  <c r="S66" i="2"/>
  <c r="S65" i="2"/>
  <c r="S64" i="2"/>
  <c r="S63" i="2"/>
  <c r="S62" i="2"/>
  <c r="S61" i="2"/>
  <c r="S60" i="2"/>
  <c r="S59" i="2"/>
  <c r="S58" i="2"/>
  <c r="S57" i="2"/>
  <c r="S56" i="2"/>
  <c r="S55" i="2"/>
  <c r="S54" i="2"/>
  <c r="S53" i="2"/>
  <c r="S52" i="2"/>
  <c r="S51" i="2"/>
  <c r="M37" i="2"/>
  <c r="P55" i="2"/>
  <c r="P54" i="2"/>
  <c r="Z550" i="2" l="1"/>
  <c r="W550" i="2"/>
  <c r="V550" i="2"/>
  <c r="U550" i="2"/>
  <c r="P550" i="2"/>
  <c r="Z549" i="2"/>
  <c r="W549" i="2"/>
  <c r="V549" i="2"/>
  <c r="U549" i="2"/>
  <c r="P549" i="2"/>
  <c r="Z548" i="2"/>
  <c r="W548" i="2"/>
  <c r="V548" i="2"/>
  <c r="U548" i="2"/>
  <c r="P548" i="2"/>
  <c r="Z547" i="2"/>
  <c r="W547" i="2"/>
  <c r="V547" i="2"/>
  <c r="U547" i="2"/>
  <c r="P547" i="2"/>
  <c r="Z546" i="2"/>
  <c r="W546" i="2"/>
  <c r="V546" i="2"/>
  <c r="U546" i="2"/>
  <c r="M546" i="2" s="1"/>
  <c r="P546" i="2"/>
  <c r="Z545" i="2"/>
  <c r="W545" i="2"/>
  <c r="V545" i="2"/>
  <c r="U545" i="2"/>
  <c r="P545" i="2"/>
  <c r="Z544" i="2"/>
  <c r="W544" i="2"/>
  <c r="V544" i="2"/>
  <c r="U544" i="2"/>
  <c r="M544" i="2" s="1"/>
  <c r="P544" i="2"/>
  <c r="Z543" i="2"/>
  <c r="W543" i="2"/>
  <c r="V543" i="2"/>
  <c r="U543" i="2"/>
  <c r="P543" i="2"/>
  <c r="Z542" i="2"/>
  <c r="W542" i="2"/>
  <c r="V542" i="2"/>
  <c r="U542" i="2"/>
  <c r="M542" i="2" s="1"/>
  <c r="P542" i="2"/>
  <c r="Z541" i="2"/>
  <c r="W541" i="2"/>
  <c r="V541" i="2"/>
  <c r="U541" i="2"/>
  <c r="P541" i="2"/>
  <c r="Z540" i="2"/>
  <c r="W540" i="2"/>
  <c r="V540" i="2"/>
  <c r="U540" i="2"/>
  <c r="M540" i="2" s="1"/>
  <c r="P540" i="2"/>
  <c r="Z539" i="2"/>
  <c r="W539" i="2"/>
  <c r="V539" i="2"/>
  <c r="U539" i="2"/>
  <c r="P539" i="2"/>
  <c r="Z538" i="2"/>
  <c r="W538" i="2"/>
  <c r="V538" i="2"/>
  <c r="U538" i="2"/>
  <c r="P538" i="2"/>
  <c r="Z537" i="2"/>
  <c r="W537" i="2"/>
  <c r="V537" i="2"/>
  <c r="U537" i="2"/>
  <c r="P537" i="2"/>
  <c r="Z536" i="2"/>
  <c r="W536" i="2"/>
  <c r="V536" i="2"/>
  <c r="U536" i="2"/>
  <c r="M536" i="2" s="1"/>
  <c r="P536" i="2"/>
  <c r="Z535" i="2"/>
  <c r="W535" i="2"/>
  <c r="V535" i="2"/>
  <c r="U535" i="2"/>
  <c r="P535" i="2"/>
  <c r="Z534" i="2"/>
  <c r="W534" i="2"/>
  <c r="V534" i="2"/>
  <c r="U534" i="2"/>
  <c r="P534" i="2"/>
  <c r="Z533" i="2"/>
  <c r="W533" i="2"/>
  <c r="V533" i="2"/>
  <c r="U533" i="2"/>
  <c r="T533" i="2" s="1"/>
  <c r="P533" i="2"/>
  <c r="Z532" i="2"/>
  <c r="W532" i="2"/>
  <c r="V532" i="2"/>
  <c r="U532" i="2"/>
  <c r="M532" i="2" s="1"/>
  <c r="P532" i="2"/>
  <c r="Z531" i="2"/>
  <c r="W531" i="2"/>
  <c r="V531" i="2"/>
  <c r="U531" i="2"/>
  <c r="P531" i="2"/>
  <c r="Z530" i="2"/>
  <c r="W530" i="2"/>
  <c r="V530" i="2"/>
  <c r="U530" i="2"/>
  <c r="P530" i="2"/>
  <c r="Z529" i="2"/>
  <c r="W529" i="2"/>
  <c r="V529" i="2"/>
  <c r="U529" i="2"/>
  <c r="L529" i="2" s="1"/>
  <c r="P529" i="2"/>
  <c r="Z528" i="2"/>
  <c r="W528" i="2"/>
  <c r="V528" i="2"/>
  <c r="U528" i="2"/>
  <c r="M528" i="2" s="1"/>
  <c r="P528" i="2"/>
  <c r="Z527" i="2"/>
  <c r="W527" i="2"/>
  <c r="V527" i="2"/>
  <c r="U527" i="2"/>
  <c r="P527" i="2"/>
  <c r="Z526" i="2"/>
  <c r="W526" i="2"/>
  <c r="V526" i="2"/>
  <c r="U526" i="2"/>
  <c r="P526" i="2"/>
  <c r="Z525" i="2"/>
  <c r="W525" i="2"/>
  <c r="V525" i="2"/>
  <c r="U525" i="2"/>
  <c r="P525" i="2"/>
  <c r="Z524" i="2"/>
  <c r="W524" i="2"/>
  <c r="V524" i="2"/>
  <c r="U524" i="2"/>
  <c r="M524" i="2" s="1"/>
  <c r="P524" i="2"/>
  <c r="Z523" i="2"/>
  <c r="W523" i="2"/>
  <c r="V523" i="2"/>
  <c r="U523" i="2"/>
  <c r="P523" i="2"/>
  <c r="Z522" i="2"/>
  <c r="W522" i="2"/>
  <c r="V522" i="2"/>
  <c r="U522" i="2"/>
  <c r="P522" i="2"/>
  <c r="Z521" i="2"/>
  <c r="W521" i="2"/>
  <c r="V521" i="2"/>
  <c r="U521" i="2"/>
  <c r="P521" i="2"/>
  <c r="Z520" i="2"/>
  <c r="W520" i="2"/>
  <c r="V520" i="2"/>
  <c r="U520" i="2"/>
  <c r="P520" i="2"/>
  <c r="Z519" i="2"/>
  <c r="W519" i="2"/>
  <c r="V519" i="2"/>
  <c r="U519" i="2"/>
  <c r="P519" i="2"/>
  <c r="Z518" i="2"/>
  <c r="W518" i="2"/>
  <c r="V518" i="2"/>
  <c r="U518" i="2"/>
  <c r="M518" i="2" s="1"/>
  <c r="P518" i="2"/>
  <c r="Z517" i="2"/>
  <c r="W517" i="2"/>
  <c r="V517" i="2"/>
  <c r="U517" i="2"/>
  <c r="L517" i="2" s="1"/>
  <c r="P517" i="2"/>
  <c r="Z516" i="2"/>
  <c r="W516" i="2"/>
  <c r="V516" i="2"/>
  <c r="U516" i="2"/>
  <c r="P516" i="2"/>
  <c r="Z515" i="2"/>
  <c r="W515" i="2"/>
  <c r="V515" i="2"/>
  <c r="U515" i="2"/>
  <c r="P515" i="2"/>
  <c r="Z514" i="2"/>
  <c r="W514" i="2"/>
  <c r="V514" i="2"/>
  <c r="U514" i="2"/>
  <c r="P514" i="2"/>
  <c r="Z513" i="2"/>
  <c r="W513" i="2"/>
  <c r="V513" i="2"/>
  <c r="U513" i="2"/>
  <c r="L513" i="2" s="1"/>
  <c r="P513" i="2"/>
  <c r="Z512" i="2"/>
  <c r="W512" i="2"/>
  <c r="V512" i="2"/>
  <c r="U512" i="2"/>
  <c r="P512" i="2"/>
  <c r="Z511" i="2"/>
  <c r="W511" i="2"/>
  <c r="V511" i="2"/>
  <c r="U511" i="2"/>
  <c r="P511" i="2"/>
  <c r="Z510" i="2"/>
  <c r="W510" i="2"/>
  <c r="V510" i="2"/>
  <c r="U510" i="2"/>
  <c r="M510" i="2" s="1"/>
  <c r="P510" i="2"/>
  <c r="Z509" i="2"/>
  <c r="W509" i="2"/>
  <c r="V509" i="2"/>
  <c r="U509" i="2"/>
  <c r="L509" i="2" s="1"/>
  <c r="P509" i="2"/>
  <c r="Z508" i="2"/>
  <c r="W508" i="2"/>
  <c r="V508" i="2"/>
  <c r="U508" i="2"/>
  <c r="P508" i="2"/>
  <c r="Z507" i="2"/>
  <c r="W507" i="2"/>
  <c r="V507" i="2"/>
  <c r="U507" i="2"/>
  <c r="P507" i="2"/>
  <c r="Z506" i="2"/>
  <c r="W506" i="2"/>
  <c r="V506" i="2"/>
  <c r="U506" i="2"/>
  <c r="M506" i="2" s="1"/>
  <c r="P506" i="2"/>
  <c r="Z505" i="2"/>
  <c r="W505" i="2"/>
  <c r="V505" i="2"/>
  <c r="U505" i="2"/>
  <c r="P505" i="2"/>
  <c r="Z504" i="2"/>
  <c r="W504" i="2"/>
  <c r="V504" i="2"/>
  <c r="U504" i="2"/>
  <c r="T504" i="2" s="1"/>
  <c r="P504" i="2"/>
  <c r="Z503" i="2"/>
  <c r="W503" i="2"/>
  <c r="V503" i="2"/>
  <c r="U503" i="2"/>
  <c r="P503" i="2"/>
  <c r="Z502" i="2"/>
  <c r="W502" i="2"/>
  <c r="V502" i="2"/>
  <c r="U502" i="2"/>
  <c r="M502" i="2" s="1"/>
  <c r="P502" i="2"/>
  <c r="Z501" i="2"/>
  <c r="W501" i="2"/>
  <c r="V501" i="2"/>
  <c r="U501" i="2"/>
  <c r="L501" i="2" s="1"/>
  <c r="P501" i="2"/>
  <c r="Z500" i="2"/>
  <c r="W500" i="2"/>
  <c r="V500" i="2"/>
  <c r="U500" i="2"/>
  <c r="P500" i="2"/>
  <c r="Z499" i="2"/>
  <c r="W499" i="2"/>
  <c r="V499" i="2"/>
  <c r="U499" i="2"/>
  <c r="P499" i="2"/>
  <c r="Z498" i="2"/>
  <c r="W498" i="2"/>
  <c r="V498" i="2"/>
  <c r="U498" i="2"/>
  <c r="P498" i="2"/>
  <c r="Z497" i="2"/>
  <c r="W497" i="2"/>
  <c r="V497" i="2"/>
  <c r="U497" i="2"/>
  <c r="P497" i="2"/>
  <c r="Z496" i="2"/>
  <c r="W496" i="2"/>
  <c r="V496" i="2"/>
  <c r="U496" i="2"/>
  <c r="P496" i="2"/>
  <c r="Z495" i="2"/>
  <c r="W495" i="2"/>
  <c r="V495" i="2"/>
  <c r="U495" i="2"/>
  <c r="P495" i="2"/>
  <c r="Z494" i="2"/>
  <c r="W494" i="2"/>
  <c r="V494" i="2"/>
  <c r="U494" i="2"/>
  <c r="P494" i="2"/>
  <c r="Z493" i="2"/>
  <c r="W493" i="2"/>
  <c r="V493" i="2"/>
  <c r="U493" i="2"/>
  <c r="P493" i="2"/>
  <c r="Z492" i="2"/>
  <c r="W492" i="2"/>
  <c r="V492" i="2"/>
  <c r="U492" i="2"/>
  <c r="M492" i="2" s="1"/>
  <c r="P492" i="2"/>
  <c r="Z491" i="2"/>
  <c r="W491" i="2"/>
  <c r="V491" i="2"/>
  <c r="U491" i="2"/>
  <c r="M491" i="2" s="1"/>
  <c r="P491" i="2"/>
  <c r="Z490" i="2"/>
  <c r="W490" i="2"/>
  <c r="V490" i="2"/>
  <c r="U490" i="2"/>
  <c r="M490" i="2" s="1"/>
  <c r="P490" i="2"/>
  <c r="Z489" i="2"/>
  <c r="W489" i="2"/>
  <c r="V489" i="2"/>
  <c r="U489" i="2"/>
  <c r="P489" i="2"/>
  <c r="Z488" i="2"/>
  <c r="W488" i="2"/>
  <c r="V488" i="2"/>
  <c r="U488" i="2"/>
  <c r="P488" i="2"/>
  <c r="Z487" i="2"/>
  <c r="W487" i="2"/>
  <c r="V487" i="2"/>
  <c r="U487" i="2"/>
  <c r="M487" i="2" s="1"/>
  <c r="P487" i="2"/>
  <c r="Z486" i="2"/>
  <c r="W486" i="2"/>
  <c r="V486" i="2"/>
  <c r="U486" i="2"/>
  <c r="P486" i="2"/>
  <c r="Z485" i="2"/>
  <c r="W485" i="2"/>
  <c r="V485" i="2"/>
  <c r="U485" i="2"/>
  <c r="M485" i="2" s="1"/>
  <c r="P485" i="2"/>
  <c r="Z484" i="2"/>
  <c r="W484" i="2"/>
  <c r="V484" i="2"/>
  <c r="U484" i="2"/>
  <c r="P484" i="2"/>
  <c r="Z483" i="2"/>
  <c r="W483" i="2"/>
  <c r="V483" i="2"/>
  <c r="U483" i="2"/>
  <c r="P483" i="2"/>
  <c r="Z482" i="2"/>
  <c r="W482" i="2"/>
  <c r="V482" i="2"/>
  <c r="U482" i="2"/>
  <c r="P482" i="2"/>
  <c r="Z481" i="2"/>
  <c r="W481" i="2"/>
  <c r="V481" i="2"/>
  <c r="U481" i="2"/>
  <c r="P481" i="2"/>
  <c r="Z480" i="2"/>
  <c r="W480" i="2"/>
  <c r="V480" i="2"/>
  <c r="U480" i="2"/>
  <c r="P480" i="2"/>
  <c r="Z479" i="2"/>
  <c r="W479" i="2"/>
  <c r="V479" i="2"/>
  <c r="U479" i="2"/>
  <c r="P479" i="2"/>
  <c r="Z478" i="2"/>
  <c r="W478" i="2"/>
  <c r="V478" i="2"/>
  <c r="U478" i="2"/>
  <c r="M478" i="2" s="1"/>
  <c r="P478" i="2"/>
  <c r="Z477" i="2"/>
  <c r="W477" i="2"/>
  <c r="V477" i="2"/>
  <c r="U477" i="2"/>
  <c r="P477" i="2"/>
  <c r="Z476" i="2"/>
  <c r="W476" i="2"/>
  <c r="V476" i="2"/>
  <c r="U476" i="2"/>
  <c r="P476" i="2"/>
  <c r="Z475" i="2"/>
  <c r="W475" i="2"/>
  <c r="V475" i="2"/>
  <c r="U475" i="2"/>
  <c r="M475" i="2" s="1"/>
  <c r="P475" i="2"/>
  <c r="Z474" i="2"/>
  <c r="W474" i="2"/>
  <c r="V474" i="2"/>
  <c r="U474" i="2"/>
  <c r="P474" i="2"/>
  <c r="Z473" i="2"/>
  <c r="W473" i="2"/>
  <c r="V473" i="2"/>
  <c r="U473" i="2"/>
  <c r="P473" i="2"/>
  <c r="Z472" i="2"/>
  <c r="W472" i="2"/>
  <c r="V472" i="2"/>
  <c r="U472" i="2"/>
  <c r="P472" i="2"/>
  <c r="Z471" i="2"/>
  <c r="W471" i="2"/>
  <c r="V471" i="2"/>
  <c r="U471" i="2"/>
  <c r="P471" i="2"/>
  <c r="Z470" i="2"/>
  <c r="W470" i="2"/>
  <c r="V470" i="2"/>
  <c r="U470" i="2"/>
  <c r="P470" i="2"/>
  <c r="Z469" i="2"/>
  <c r="W469" i="2"/>
  <c r="V469" i="2"/>
  <c r="U469" i="2"/>
  <c r="L469" i="2" s="1"/>
  <c r="P469" i="2"/>
  <c r="Z468" i="2"/>
  <c r="W468" i="2"/>
  <c r="V468" i="2"/>
  <c r="U468" i="2"/>
  <c r="P468" i="2"/>
  <c r="Z467" i="2"/>
  <c r="W467" i="2"/>
  <c r="V467" i="2"/>
  <c r="U467" i="2"/>
  <c r="P467" i="2"/>
  <c r="Z466" i="2"/>
  <c r="W466" i="2"/>
  <c r="V466" i="2"/>
  <c r="U466" i="2"/>
  <c r="P466" i="2"/>
  <c r="Z465" i="2"/>
  <c r="W465" i="2"/>
  <c r="V465" i="2"/>
  <c r="U465" i="2"/>
  <c r="M465" i="2" s="1"/>
  <c r="P465" i="2"/>
  <c r="Z464" i="2"/>
  <c r="W464" i="2"/>
  <c r="V464" i="2"/>
  <c r="U464" i="2"/>
  <c r="P464" i="2"/>
  <c r="Z463" i="2"/>
  <c r="W463" i="2"/>
  <c r="V463" i="2"/>
  <c r="U463" i="2"/>
  <c r="P463" i="2"/>
  <c r="Z462" i="2"/>
  <c r="W462" i="2"/>
  <c r="V462" i="2"/>
  <c r="U462" i="2"/>
  <c r="P462" i="2"/>
  <c r="Z461" i="2"/>
  <c r="W461" i="2"/>
  <c r="V461" i="2"/>
  <c r="U461" i="2"/>
  <c r="M461" i="2" s="1"/>
  <c r="P461" i="2"/>
  <c r="Z460" i="2"/>
  <c r="W460" i="2"/>
  <c r="V460" i="2"/>
  <c r="U460" i="2"/>
  <c r="P460" i="2"/>
  <c r="Z459" i="2"/>
  <c r="W459" i="2"/>
  <c r="V459" i="2"/>
  <c r="U459" i="2"/>
  <c r="M459" i="2" s="1"/>
  <c r="P459" i="2"/>
  <c r="Z458" i="2"/>
  <c r="W458" i="2"/>
  <c r="V458" i="2"/>
  <c r="U458" i="2"/>
  <c r="P458" i="2"/>
  <c r="Z457" i="2"/>
  <c r="W457" i="2"/>
  <c r="V457" i="2"/>
  <c r="U457" i="2"/>
  <c r="M457" i="2" s="1"/>
  <c r="P457" i="2"/>
  <c r="Z456" i="2"/>
  <c r="W456" i="2"/>
  <c r="V456" i="2"/>
  <c r="U456" i="2"/>
  <c r="P456" i="2"/>
  <c r="Z455" i="2"/>
  <c r="W455" i="2"/>
  <c r="V455" i="2"/>
  <c r="U455" i="2"/>
  <c r="P455" i="2"/>
  <c r="Z454" i="2"/>
  <c r="W454" i="2"/>
  <c r="V454" i="2"/>
  <c r="U454" i="2"/>
  <c r="P454" i="2"/>
  <c r="Z453" i="2"/>
  <c r="W453" i="2"/>
  <c r="V453" i="2"/>
  <c r="U453" i="2"/>
  <c r="P453" i="2"/>
  <c r="Z452" i="2"/>
  <c r="W452" i="2"/>
  <c r="V452" i="2"/>
  <c r="U452" i="2"/>
  <c r="P452" i="2"/>
  <c r="Z451" i="2"/>
  <c r="W451" i="2"/>
  <c r="V451" i="2"/>
  <c r="U451" i="2"/>
  <c r="M451" i="2" s="1"/>
  <c r="P451" i="2"/>
  <c r="Z450" i="2"/>
  <c r="W450" i="2"/>
  <c r="V450" i="2"/>
  <c r="U450" i="2"/>
  <c r="P450" i="2"/>
  <c r="Z449" i="2"/>
  <c r="W449" i="2"/>
  <c r="V449" i="2"/>
  <c r="U449" i="2"/>
  <c r="P449" i="2"/>
  <c r="Z448" i="2"/>
  <c r="W448" i="2"/>
  <c r="V448" i="2"/>
  <c r="U448" i="2"/>
  <c r="P448" i="2"/>
  <c r="Z447" i="2"/>
  <c r="W447" i="2"/>
  <c r="V447" i="2"/>
  <c r="U447" i="2"/>
  <c r="P447" i="2"/>
  <c r="Z446" i="2"/>
  <c r="W446" i="2"/>
  <c r="V446" i="2"/>
  <c r="U446" i="2"/>
  <c r="P446" i="2"/>
  <c r="Z445" i="2"/>
  <c r="W445" i="2"/>
  <c r="V445" i="2"/>
  <c r="U445" i="2"/>
  <c r="L445" i="2" s="1"/>
  <c r="P445" i="2"/>
  <c r="Z444" i="2"/>
  <c r="W444" i="2"/>
  <c r="V444" i="2"/>
  <c r="U444" i="2"/>
  <c r="P444" i="2"/>
  <c r="Z443" i="2"/>
  <c r="W443" i="2"/>
  <c r="V443" i="2"/>
  <c r="U443" i="2"/>
  <c r="P443" i="2"/>
  <c r="Z442" i="2"/>
  <c r="W442" i="2"/>
  <c r="V442" i="2"/>
  <c r="U442" i="2"/>
  <c r="P442" i="2"/>
  <c r="Z441" i="2"/>
  <c r="W441" i="2"/>
  <c r="V441" i="2"/>
  <c r="U441" i="2"/>
  <c r="P441" i="2"/>
  <c r="Z440" i="2"/>
  <c r="W440" i="2"/>
  <c r="V440" i="2"/>
  <c r="U440" i="2"/>
  <c r="P440" i="2"/>
  <c r="Z439" i="2"/>
  <c r="W439" i="2"/>
  <c r="V439" i="2"/>
  <c r="U439" i="2"/>
  <c r="P439" i="2"/>
  <c r="Z438" i="2"/>
  <c r="W438" i="2"/>
  <c r="V438" i="2"/>
  <c r="U438" i="2"/>
  <c r="P438" i="2"/>
  <c r="Z437" i="2"/>
  <c r="W437" i="2"/>
  <c r="V437" i="2"/>
  <c r="U437" i="2"/>
  <c r="M437" i="2" s="1"/>
  <c r="P437" i="2"/>
  <c r="Z436" i="2"/>
  <c r="W436" i="2"/>
  <c r="V436" i="2"/>
  <c r="U436" i="2"/>
  <c r="P436" i="2"/>
  <c r="Z435" i="2"/>
  <c r="W435" i="2"/>
  <c r="V435" i="2"/>
  <c r="U435" i="2"/>
  <c r="P435" i="2"/>
  <c r="Z434" i="2"/>
  <c r="W434" i="2"/>
  <c r="V434" i="2"/>
  <c r="U434" i="2"/>
  <c r="P434" i="2"/>
  <c r="Z433" i="2"/>
  <c r="W433" i="2"/>
  <c r="V433" i="2"/>
  <c r="U433" i="2"/>
  <c r="P433" i="2"/>
  <c r="Z432" i="2"/>
  <c r="W432" i="2"/>
  <c r="V432" i="2"/>
  <c r="U432" i="2"/>
  <c r="M432" i="2" s="1"/>
  <c r="P432" i="2"/>
  <c r="Z431" i="2"/>
  <c r="W431" i="2"/>
  <c r="V431" i="2"/>
  <c r="U431" i="2"/>
  <c r="P431" i="2"/>
  <c r="Z430" i="2"/>
  <c r="W430" i="2"/>
  <c r="V430" i="2"/>
  <c r="U430" i="2"/>
  <c r="P430" i="2"/>
  <c r="Z429" i="2"/>
  <c r="W429" i="2"/>
  <c r="V429" i="2"/>
  <c r="U429" i="2"/>
  <c r="T429" i="2" s="1"/>
  <c r="P429" i="2"/>
  <c r="Z428" i="2"/>
  <c r="W428" i="2"/>
  <c r="V428" i="2"/>
  <c r="U428" i="2"/>
  <c r="P428" i="2"/>
  <c r="Z427" i="2"/>
  <c r="W427" i="2"/>
  <c r="V427" i="2"/>
  <c r="U427" i="2"/>
  <c r="M427" i="2" s="1"/>
  <c r="P427" i="2"/>
  <c r="Z426" i="2"/>
  <c r="W426" i="2"/>
  <c r="V426" i="2"/>
  <c r="U426" i="2"/>
  <c r="P426" i="2"/>
  <c r="Z425" i="2"/>
  <c r="W425" i="2"/>
  <c r="V425" i="2"/>
  <c r="U425" i="2"/>
  <c r="M425" i="2" s="1"/>
  <c r="P425" i="2"/>
  <c r="Z424" i="2"/>
  <c r="W424" i="2"/>
  <c r="V424" i="2"/>
  <c r="U424" i="2"/>
  <c r="P424" i="2"/>
  <c r="Z423" i="2"/>
  <c r="W423" i="2"/>
  <c r="V423" i="2"/>
  <c r="U423" i="2"/>
  <c r="P423" i="2"/>
  <c r="Z422" i="2"/>
  <c r="W422" i="2"/>
  <c r="V422" i="2"/>
  <c r="U422" i="2"/>
  <c r="P422" i="2"/>
  <c r="Z421" i="2"/>
  <c r="W421" i="2"/>
  <c r="V421" i="2"/>
  <c r="U421" i="2"/>
  <c r="M421" i="2" s="1"/>
  <c r="P421" i="2"/>
  <c r="Z420" i="2"/>
  <c r="W420" i="2"/>
  <c r="V420" i="2"/>
  <c r="U420" i="2"/>
  <c r="M420" i="2" s="1"/>
  <c r="P420" i="2"/>
  <c r="Z419" i="2"/>
  <c r="W419" i="2"/>
  <c r="V419" i="2"/>
  <c r="U419" i="2"/>
  <c r="P419" i="2"/>
  <c r="Z418" i="2"/>
  <c r="W418" i="2"/>
  <c r="V418" i="2"/>
  <c r="U418" i="2"/>
  <c r="P418" i="2"/>
  <c r="Z417" i="2"/>
  <c r="W417" i="2"/>
  <c r="V417" i="2"/>
  <c r="U417" i="2"/>
  <c r="P417" i="2"/>
  <c r="Z416" i="2"/>
  <c r="W416" i="2"/>
  <c r="V416" i="2"/>
  <c r="U416" i="2"/>
  <c r="P416" i="2"/>
  <c r="Z415" i="2"/>
  <c r="W415" i="2"/>
  <c r="V415" i="2"/>
  <c r="U415" i="2"/>
  <c r="P415" i="2"/>
  <c r="Z414" i="2"/>
  <c r="W414" i="2"/>
  <c r="V414" i="2"/>
  <c r="U414" i="2"/>
  <c r="P414" i="2"/>
  <c r="Z413" i="2"/>
  <c r="W413" i="2"/>
  <c r="V413" i="2"/>
  <c r="U413" i="2"/>
  <c r="P413" i="2"/>
  <c r="Z412" i="2"/>
  <c r="W412" i="2"/>
  <c r="V412" i="2"/>
  <c r="U412" i="2"/>
  <c r="P412" i="2"/>
  <c r="Z411" i="2"/>
  <c r="W411" i="2"/>
  <c r="V411" i="2"/>
  <c r="U411" i="2"/>
  <c r="P411" i="2"/>
  <c r="Z410" i="2"/>
  <c r="W410" i="2"/>
  <c r="V410" i="2"/>
  <c r="U410" i="2"/>
  <c r="P410" i="2"/>
  <c r="Z409" i="2"/>
  <c r="W409" i="2"/>
  <c r="V409" i="2"/>
  <c r="U409" i="2"/>
  <c r="P409" i="2"/>
  <c r="Z408" i="2"/>
  <c r="W408" i="2"/>
  <c r="V408" i="2"/>
  <c r="U408" i="2"/>
  <c r="P408" i="2"/>
  <c r="Z407" i="2"/>
  <c r="W407" i="2"/>
  <c r="V407" i="2"/>
  <c r="U407" i="2"/>
  <c r="P407" i="2"/>
  <c r="Z406" i="2"/>
  <c r="W406" i="2"/>
  <c r="V406" i="2"/>
  <c r="U406" i="2"/>
  <c r="P406" i="2"/>
  <c r="Z405" i="2"/>
  <c r="W405" i="2"/>
  <c r="V405" i="2"/>
  <c r="U405" i="2"/>
  <c r="P405" i="2"/>
  <c r="Z404" i="2"/>
  <c r="W404" i="2"/>
  <c r="V404" i="2"/>
  <c r="U404" i="2"/>
  <c r="P404" i="2"/>
  <c r="Z403" i="2"/>
  <c r="W403" i="2"/>
  <c r="V403" i="2"/>
  <c r="U403" i="2"/>
  <c r="P403" i="2"/>
  <c r="Z402" i="2"/>
  <c r="W402" i="2"/>
  <c r="V402" i="2"/>
  <c r="U402" i="2"/>
  <c r="P402" i="2"/>
  <c r="Z401" i="2"/>
  <c r="W401" i="2"/>
  <c r="V401" i="2"/>
  <c r="U401" i="2"/>
  <c r="P401" i="2"/>
  <c r="Z400" i="2"/>
  <c r="W400" i="2"/>
  <c r="V400" i="2"/>
  <c r="U400" i="2"/>
  <c r="M400" i="2" s="1"/>
  <c r="P400" i="2"/>
  <c r="Z399" i="2"/>
  <c r="W399" i="2"/>
  <c r="V399" i="2"/>
  <c r="U399" i="2"/>
  <c r="P399" i="2"/>
  <c r="Z398" i="2"/>
  <c r="W398" i="2"/>
  <c r="V398" i="2"/>
  <c r="U398" i="2"/>
  <c r="P398" i="2"/>
  <c r="Z397" i="2"/>
  <c r="W397" i="2"/>
  <c r="V397" i="2"/>
  <c r="U397" i="2"/>
  <c r="M397" i="2" s="1"/>
  <c r="P397" i="2"/>
  <c r="Z396" i="2"/>
  <c r="W396" i="2"/>
  <c r="V396" i="2"/>
  <c r="U396" i="2"/>
  <c r="M396" i="2" s="1"/>
  <c r="P396" i="2"/>
  <c r="Z395" i="2"/>
  <c r="W395" i="2"/>
  <c r="V395" i="2"/>
  <c r="U395" i="2"/>
  <c r="P395" i="2"/>
  <c r="Z394" i="2"/>
  <c r="W394" i="2"/>
  <c r="V394" i="2"/>
  <c r="U394" i="2"/>
  <c r="P394" i="2"/>
  <c r="Z393" i="2"/>
  <c r="W393" i="2"/>
  <c r="V393" i="2"/>
  <c r="U393" i="2"/>
  <c r="P393" i="2"/>
  <c r="Z392" i="2"/>
  <c r="W392" i="2"/>
  <c r="V392" i="2"/>
  <c r="U392" i="2"/>
  <c r="M392" i="2" s="1"/>
  <c r="P392" i="2"/>
  <c r="Z391" i="2"/>
  <c r="W391" i="2"/>
  <c r="V391" i="2"/>
  <c r="U391" i="2"/>
  <c r="P391" i="2"/>
  <c r="Z390" i="2"/>
  <c r="W390" i="2"/>
  <c r="V390" i="2"/>
  <c r="U390" i="2"/>
  <c r="P390" i="2"/>
  <c r="Z389" i="2"/>
  <c r="W389" i="2"/>
  <c r="V389" i="2"/>
  <c r="U389" i="2"/>
  <c r="P389" i="2"/>
  <c r="Z388" i="2"/>
  <c r="W388" i="2"/>
  <c r="V388" i="2"/>
  <c r="U388" i="2"/>
  <c r="M388" i="2" s="1"/>
  <c r="P388" i="2"/>
  <c r="Z387" i="2"/>
  <c r="W387" i="2"/>
  <c r="V387" i="2"/>
  <c r="U387" i="2"/>
  <c r="P387" i="2"/>
  <c r="Z386" i="2"/>
  <c r="W386" i="2"/>
  <c r="V386" i="2"/>
  <c r="U386" i="2"/>
  <c r="P386" i="2"/>
  <c r="Z385" i="2"/>
  <c r="W385" i="2"/>
  <c r="V385" i="2"/>
  <c r="U385" i="2"/>
  <c r="P385" i="2"/>
  <c r="Z384" i="2"/>
  <c r="W384" i="2"/>
  <c r="V384" i="2"/>
  <c r="U384" i="2"/>
  <c r="P384" i="2"/>
  <c r="Z383" i="2"/>
  <c r="W383" i="2"/>
  <c r="V383" i="2"/>
  <c r="U383" i="2"/>
  <c r="P383" i="2"/>
  <c r="Z382" i="2"/>
  <c r="W382" i="2"/>
  <c r="V382" i="2"/>
  <c r="U382" i="2"/>
  <c r="P382" i="2"/>
  <c r="Z381" i="2"/>
  <c r="W381" i="2"/>
  <c r="V381" i="2"/>
  <c r="U381" i="2"/>
  <c r="P381" i="2"/>
  <c r="Z380" i="2"/>
  <c r="W380" i="2"/>
  <c r="V380" i="2"/>
  <c r="U380" i="2"/>
  <c r="P380" i="2"/>
  <c r="Z379" i="2"/>
  <c r="W379" i="2"/>
  <c r="V379" i="2"/>
  <c r="U379" i="2"/>
  <c r="P379" i="2"/>
  <c r="Z378" i="2"/>
  <c r="W378" i="2"/>
  <c r="V378" i="2"/>
  <c r="U378" i="2"/>
  <c r="P378" i="2"/>
  <c r="Z377" i="2"/>
  <c r="W377" i="2"/>
  <c r="V377" i="2"/>
  <c r="U377" i="2"/>
  <c r="M377" i="2" s="1"/>
  <c r="P377" i="2"/>
  <c r="Z376" i="2"/>
  <c r="W376" i="2"/>
  <c r="V376" i="2"/>
  <c r="U376" i="2"/>
  <c r="P376" i="2"/>
  <c r="Z375" i="2"/>
  <c r="W375" i="2"/>
  <c r="V375" i="2"/>
  <c r="U375" i="2"/>
  <c r="P375" i="2"/>
  <c r="Z374" i="2"/>
  <c r="W374" i="2"/>
  <c r="V374" i="2"/>
  <c r="U374" i="2"/>
  <c r="P374" i="2"/>
  <c r="Z373" i="2"/>
  <c r="W373" i="2"/>
  <c r="V373" i="2"/>
  <c r="U373" i="2"/>
  <c r="L373" i="2" s="1"/>
  <c r="P373" i="2"/>
  <c r="Z372" i="2"/>
  <c r="W372" i="2"/>
  <c r="V372" i="2"/>
  <c r="U372" i="2"/>
  <c r="P372" i="2"/>
  <c r="Z371" i="2"/>
  <c r="W371" i="2"/>
  <c r="V371" i="2"/>
  <c r="U371" i="2"/>
  <c r="M371" i="2" s="1"/>
  <c r="P371" i="2"/>
  <c r="Z370" i="2"/>
  <c r="W370" i="2"/>
  <c r="V370" i="2"/>
  <c r="U370" i="2"/>
  <c r="P370" i="2"/>
  <c r="Z369" i="2"/>
  <c r="W369" i="2"/>
  <c r="V369" i="2"/>
  <c r="U369" i="2"/>
  <c r="P369" i="2"/>
  <c r="Z368" i="2"/>
  <c r="W368" i="2"/>
  <c r="V368" i="2"/>
  <c r="U368" i="2"/>
  <c r="P368" i="2"/>
  <c r="Z367" i="2"/>
  <c r="W367" i="2"/>
  <c r="V367" i="2"/>
  <c r="U367" i="2"/>
  <c r="M367" i="2" s="1"/>
  <c r="P367" i="2"/>
  <c r="Z366" i="2"/>
  <c r="W366" i="2"/>
  <c r="V366" i="2"/>
  <c r="U366" i="2"/>
  <c r="P366" i="2"/>
  <c r="Z365" i="2"/>
  <c r="W365" i="2"/>
  <c r="V365" i="2"/>
  <c r="U365" i="2"/>
  <c r="P365" i="2"/>
  <c r="Z364" i="2"/>
  <c r="W364" i="2"/>
  <c r="V364" i="2"/>
  <c r="U364" i="2"/>
  <c r="P364" i="2"/>
  <c r="Z363" i="2"/>
  <c r="W363" i="2"/>
  <c r="V363" i="2"/>
  <c r="U363" i="2"/>
  <c r="P363" i="2"/>
  <c r="Z362" i="2"/>
  <c r="W362" i="2"/>
  <c r="V362" i="2"/>
  <c r="U362" i="2"/>
  <c r="M362" i="2" s="1"/>
  <c r="P362" i="2"/>
  <c r="Z361" i="2"/>
  <c r="W361" i="2"/>
  <c r="V361" i="2"/>
  <c r="U361" i="2"/>
  <c r="P361" i="2"/>
  <c r="Z360" i="2"/>
  <c r="W360" i="2"/>
  <c r="V360" i="2"/>
  <c r="U360" i="2"/>
  <c r="P360" i="2"/>
  <c r="Z359" i="2"/>
  <c r="W359" i="2"/>
  <c r="V359" i="2"/>
  <c r="U359" i="2"/>
  <c r="P359" i="2"/>
  <c r="Z358" i="2"/>
  <c r="W358" i="2"/>
  <c r="V358" i="2"/>
  <c r="U358" i="2"/>
  <c r="P358" i="2"/>
  <c r="Z357" i="2"/>
  <c r="W357" i="2"/>
  <c r="V357" i="2"/>
  <c r="U357" i="2"/>
  <c r="P357" i="2"/>
  <c r="Z356" i="2"/>
  <c r="W356" i="2"/>
  <c r="V356" i="2"/>
  <c r="U356" i="2"/>
  <c r="P356" i="2"/>
  <c r="Z355" i="2"/>
  <c r="W355" i="2"/>
  <c r="V355" i="2"/>
  <c r="U355" i="2"/>
  <c r="P355" i="2"/>
  <c r="Z354" i="2"/>
  <c r="W354" i="2"/>
  <c r="V354" i="2"/>
  <c r="U354" i="2"/>
  <c r="P354" i="2"/>
  <c r="Z353" i="2"/>
  <c r="W353" i="2"/>
  <c r="V353" i="2"/>
  <c r="U353" i="2"/>
  <c r="P353" i="2"/>
  <c r="Z352" i="2"/>
  <c r="W352" i="2"/>
  <c r="V352" i="2"/>
  <c r="U352" i="2"/>
  <c r="P352" i="2"/>
  <c r="Z351" i="2"/>
  <c r="W351" i="2"/>
  <c r="V351" i="2"/>
  <c r="U351" i="2"/>
  <c r="M351" i="2" s="1"/>
  <c r="P351" i="2"/>
  <c r="Z350" i="2"/>
  <c r="W350" i="2"/>
  <c r="V350" i="2"/>
  <c r="U350" i="2"/>
  <c r="P350" i="2"/>
  <c r="Z349" i="2"/>
  <c r="W349" i="2"/>
  <c r="V349" i="2"/>
  <c r="U349" i="2"/>
  <c r="P349" i="2"/>
  <c r="Z348" i="2"/>
  <c r="W348" i="2"/>
  <c r="V348" i="2"/>
  <c r="U348" i="2"/>
  <c r="T348" i="2" s="1"/>
  <c r="P348" i="2"/>
  <c r="Z347" i="2"/>
  <c r="W347" i="2"/>
  <c r="V347" i="2"/>
  <c r="U347" i="2"/>
  <c r="P347" i="2"/>
  <c r="Z346" i="2"/>
  <c r="W346" i="2"/>
  <c r="V346" i="2"/>
  <c r="U346" i="2"/>
  <c r="P346" i="2"/>
  <c r="Z345" i="2"/>
  <c r="W345" i="2"/>
  <c r="V345" i="2"/>
  <c r="U345" i="2"/>
  <c r="P345" i="2"/>
  <c r="Z344" i="2"/>
  <c r="W344" i="2"/>
  <c r="V344" i="2"/>
  <c r="U344" i="2"/>
  <c r="P344" i="2"/>
  <c r="Z343" i="2"/>
  <c r="W343" i="2"/>
  <c r="V343" i="2"/>
  <c r="U343" i="2"/>
  <c r="M343" i="2" s="1"/>
  <c r="P343" i="2"/>
  <c r="Z342" i="2"/>
  <c r="W342" i="2"/>
  <c r="V342" i="2"/>
  <c r="U342" i="2"/>
  <c r="P342" i="2"/>
  <c r="Z341" i="2"/>
  <c r="W341" i="2"/>
  <c r="V341" i="2"/>
  <c r="U341" i="2"/>
  <c r="P341" i="2"/>
  <c r="Z340" i="2"/>
  <c r="W340" i="2"/>
  <c r="V340" i="2"/>
  <c r="U340" i="2"/>
  <c r="P340" i="2"/>
  <c r="Z339" i="2"/>
  <c r="W339" i="2"/>
  <c r="V339" i="2"/>
  <c r="U339" i="2"/>
  <c r="M339" i="2" s="1"/>
  <c r="P339" i="2"/>
  <c r="Z338" i="2"/>
  <c r="W338" i="2"/>
  <c r="V338" i="2"/>
  <c r="U338" i="2"/>
  <c r="P338" i="2"/>
  <c r="Z337" i="2"/>
  <c r="W337" i="2"/>
  <c r="V337" i="2"/>
  <c r="U337" i="2"/>
  <c r="P337" i="2"/>
  <c r="Z336" i="2"/>
  <c r="W336" i="2"/>
  <c r="V336" i="2"/>
  <c r="U336" i="2"/>
  <c r="P336" i="2"/>
  <c r="Z335" i="2"/>
  <c r="W335" i="2"/>
  <c r="V335" i="2"/>
  <c r="U335" i="2"/>
  <c r="M335" i="2" s="1"/>
  <c r="P335" i="2"/>
  <c r="Z334" i="2"/>
  <c r="W334" i="2"/>
  <c r="V334" i="2"/>
  <c r="U334" i="2"/>
  <c r="P334" i="2"/>
  <c r="Z333" i="2"/>
  <c r="W333" i="2"/>
  <c r="V333" i="2"/>
  <c r="U333" i="2"/>
  <c r="P333" i="2"/>
  <c r="Z332" i="2"/>
  <c r="W332" i="2"/>
  <c r="V332" i="2"/>
  <c r="U332" i="2"/>
  <c r="P332" i="2"/>
  <c r="Z331" i="2"/>
  <c r="W331" i="2"/>
  <c r="V331" i="2"/>
  <c r="U331" i="2"/>
  <c r="M331" i="2" s="1"/>
  <c r="P331" i="2"/>
  <c r="Z330" i="2"/>
  <c r="W330" i="2"/>
  <c r="V330" i="2"/>
  <c r="U330" i="2"/>
  <c r="P330" i="2"/>
  <c r="Z329" i="2"/>
  <c r="W329" i="2"/>
  <c r="V329" i="2"/>
  <c r="U329" i="2"/>
  <c r="P329" i="2"/>
  <c r="Z328" i="2"/>
  <c r="W328" i="2"/>
  <c r="V328" i="2"/>
  <c r="U328" i="2"/>
  <c r="P328" i="2"/>
  <c r="Z327" i="2"/>
  <c r="W327" i="2"/>
  <c r="V327" i="2"/>
  <c r="U327" i="2"/>
  <c r="P327" i="2"/>
  <c r="Z326" i="2"/>
  <c r="W326" i="2"/>
  <c r="V326" i="2"/>
  <c r="U326" i="2"/>
  <c r="P326" i="2"/>
  <c r="Z325" i="2"/>
  <c r="W325" i="2"/>
  <c r="V325" i="2"/>
  <c r="U325" i="2"/>
  <c r="P325" i="2"/>
  <c r="Z324" i="2"/>
  <c r="W324" i="2"/>
  <c r="V324" i="2"/>
  <c r="U324" i="2"/>
  <c r="P324" i="2"/>
  <c r="Z323" i="2"/>
  <c r="W323" i="2"/>
  <c r="V323" i="2"/>
  <c r="U323" i="2"/>
  <c r="P323" i="2"/>
  <c r="Z322" i="2"/>
  <c r="W322" i="2"/>
  <c r="V322" i="2"/>
  <c r="U322" i="2"/>
  <c r="P322" i="2"/>
  <c r="Z321" i="2"/>
  <c r="W321" i="2"/>
  <c r="V321" i="2"/>
  <c r="U321" i="2"/>
  <c r="P321" i="2"/>
  <c r="Z320" i="2"/>
  <c r="W320" i="2"/>
  <c r="V320" i="2"/>
  <c r="U320" i="2"/>
  <c r="P320" i="2"/>
  <c r="Z319" i="2"/>
  <c r="W319" i="2"/>
  <c r="V319" i="2"/>
  <c r="U319" i="2"/>
  <c r="T319" i="2" s="1"/>
  <c r="P319" i="2"/>
  <c r="Z318" i="2"/>
  <c r="W318" i="2"/>
  <c r="V318" i="2"/>
  <c r="U318" i="2"/>
  <c r="P318" i="2"/>
  <c r="Z317" i="2"/>
  <c r="W317" i="2"/>
  <c r="V317" i="2"/>
  <c r="U317" i="2"/>
  <c r="P317" i="2"/>
  <c r="Z316" i="2"/>
  <c r="W316" i="2"/>
  <c r="V316" i="2"/>
  <c r="U316" i="2"/>
  <c r="P316" i="2"/>
  <c r="Z315" i="2"/>
  <c r="W315" i="2"/>
  <c r="V315" i="2"/>
  <c r="U315" i="2"/>
  <c r="P315" i="2"/>
  <c r="Z314" i="2"/>
  <c r="W314" i="2"/>
  <c r="V314" i="2"/>
  <c r="U314" i="2"/>
  <c r="P314" i="2"/>
  <c r="Z313" i="2"/>
  <c r="W313" i="2"/>
  <c r="V313" i="2"/>
  <c r="U313" i="2"/>
  <c r="M313" i="2" s="1"/>
  <c r="P313" i="2"/>
  <c r="Z312" i="2"/>
  <c r="W312" i="2"/>
  <c r="V312" i="2"/>
  <c r="U312" i="2"/>
  <c r="P312" i="2"/>
  <c r="Z311" i="2"/>
  <c r="W311" i="2"/>
  <c r="V311" i="2"/>
  <c r="U311" i="2"/>
  <c r="P311" i="2"/>
  <c r="Z310" i="2"/>
  <c r="W310" i="2"/>
  <c r="V310" i="2"/>
  <c r="U310" i="2"/>
  <c r="M310" i="2" s="1"/>
  <c r="P310" i="2"/>
  <c r="Z309" i="2"/>
  <c r="W309" i="2"/>
  <c r="V309" i="2"/>
  <c r="U309" i="2"/>
  <c r="M309" i="2" s="1"/>
  <c r="P309" i="2"/>
  <c r="Z308" i="2"/>
  <c r="W308" i="2"/>
  <c r="V308" i="2"/>
  <c r="U308" i="2"/>
  <c r="P308" i="2"/>
  <c r="Z307" i="2"/>
  <c r="W307" i="2"/>
  <c r="V307" i="2"/>
  <c r="U307" i="2"/>
  <c r="P307" i="2"/>
  <c r="Z306" i="2"/>
  <c r="W306" i="2"/>
  <c r="V306" i="2"/>
  <c r="U306" i="2"/>
  <c r="P306" i="2"/>
  <c r="Z305" i="2"/>
  <c r="W305" i="2"/>
  <c r="V305" i="2"/>
  <c r="U305" i="2"/>
  <c r="P305" i="2"/>
  <c r="Z304" i="2"/>
  <c r="W304" i="2"/>
  <c r="V304" i="2"/>
  <c r="U304" i="2"/>
  <c r="M304" i="2" s="1"/>
  <c r="P304" i="2"/>
  <c r="Z303" i="2"/>
  <c r="W303" i="2"/>
  <c r="V303" i="2"/>
  <c r="U303" i="2"/>
  <c r="P303" i="2"/>
  <c r="Z302" i="2"/>
  <c r="W302" i="2"/>
  <c r="V302" i="2"/>
  <c r="U302" i="2"/>
  <c r="P302" i="2"/>
  <c r="Z301" i="2"/>
  <c r="W301" i="2"/>
  <c r="V301" i="2"/>
  <c r="U301" i="2"/>
  <c r="L301" i="2" s="1"/>
  <c r="P301" i="2"/>
  <c r="Z300" i="2"/>
  <c r="W300" i="2"/>
  <c r="V300" i="2"/>
  <c r="U300" i="2"/>
  <c r="M300" i="2" s="1"/>
  <c r="P300" i="2"/>
  <c r="Z299" i="2"/>
  <c r="W299" i="2"/>
  <c r="V299" i="2"/>
  <c r="U299" i="2"/>
  <c r="P299" i="2"/>
  <c r="Z298" i="2"/>
  <c r="W298" i="2"/>
  <c r="V298" i="2"/>
  <c r="U298" i="2"/>
  <c r="P298" i="2"/>
  <c r="Z297" i="2"/>
  <c r="W297" i="2"/>
  <c r="V297" i="2"/>
  <c r="U297" i="2"/>
  <c r="P297" i="2"/>
  <c r="Z296" i="2"/>
  <c r="W296" i="2"/>
  <c r="V296" i="2"/>
  <c r="U296" i="2"/>
  <c r="M296" i="2" s="1"/>
  <c r="P296" i="2"/>
  <c r="Z295" i="2"/>
  <c r="W295" i="2"/>
  <c r="V295" i="2"/>
  <c r="U295" i="2"/>
  <c r="P295" i="2"/>
  <c r="Z294" i="2"/>
  <c r="W294" i="2"/>
  <c r="V294" i="2"/>
  <c r="U294" i="2"/>
  <c r="P294" i="2"/>
  <c r="Z293" i="2"/>
  <c r="W293" i="2"/>
  <c r="V293" i="2"/>
  <c r="U293" i="2"/>
  <c r="P293" i="2"/>
  <c r="Z292" i="2"/>
  <c r="W292" i="2"/>
  <c r="V292" i="2"/>
  <c r="U292" i="2"/>
  <c r="P292" i="2"/>
  <c r="Z291" i="2"/>
  <c r="W291" i="2"/>
  <c r="V291" i="2"/>
  <c r="U291" i="2"/>
  <c r="P291" i="2"/>
  <c r="Z290" i="2"/>
  <c r="W290" i="2"/>
  <c r="V290" i="2"/>
  <c r="U290" i="2"/>
  <c r="P290" i="2"/>
  <c r="Z289" i="2"/>
  <c r="W289" i="2"/>
  <c r="V289" i="2"/>
  <c r="U289" i="2"/>
  <c r="P289" i="2"/>
  <c r="Z288" i="2"/>
  <c r="W288" i="2"/>
  <c r="V288" i="2"/>
  <c r="U288" i="2"/>
  <c r="P288" i="2"/>
  <c r="Z287" i="2"/>
  <c r="W287" i="2"/>
  <c r="V287" i="2"/>
  <c r="U287" i="2"/>
  <c r="P287" i="2"/>
  <c r="Z286" i="2"/>
  <c r="W286" i="2"/>
  <c r="V286" i="2"/>
  <c r="U286" i="2"/>
  <c r="P286" i="2"/>
  <c r="Z285" i="2"/>
  <c r="W285" i="2"/>
  <c r="V285" i="2"/>
  <c r="U285" i="2"/>
  <c r="P285" i="2"/>
  <c r="Z284" i="2"/>
  <c r="W284" i="2"/>
  <c r="V284" i="2"/>
  <c r="U284" i="2"/>
  <c r="P284" i="2"/>
  <c r="Z283" i="2"/>
  <c r="W283" i="2"/>
  <c r="V283" i="2"/>
  <c r="U283" i="2"/>
  <c r="P283" i="2"/>
  <c r="Z282" i="2"/>
  <c r="W282" i="2"/>
  <c r="V282" i="2"/>
  <c r="U282" i="2"/>
  <c r="P282" i="2"/>
  <c r="Z281" i="2"/>
  <c r="W281" i="2"/>
  <c r="V281" i="2"/>
  <c r="U281" i="2"/>
  <c r="T281" i="2" s="1"/>
  <c r="P281" i="2"/>
  <c r="Z280" i="2"/>
  <c r="W280" i="2"/>
  <c r="V280" i="2"/>
  <c r="U280" i="2"/>
  <c r="M280" i="2" s="1"/>
  <c r="P280" i="2"/>
  <c r="Z279" i="2"/>
  <c r="W279" i="2"/>
  <c r="V279" i="2"/>
  <c r="U279" i="2"/>
  <c r="P279" i="2"/>
  <c r="Z278" i="2"/>
  <c r="W278" i="2"/>
  <c r="V278" i="2"/>
  <c r="U278" i="2"/>
  <c r="T278" i="2" s="1"/>
  <c r="P278" i="2"/>
  <c r="Z277" i="2"/>
  <c r="W277" i="2"/>
  <c r="V277" i="2"/>
  <c r="U277" i="2"/>
  <c r="P277" i="2"/>
  <c r="Z276" i="2"/>
  <c r="W276" i="2"/>
  <c r="V276" i="2"/>
  <c r="U276" i="2"/>
  <c r="M276" i="2" s="1"/>
  <c r="P276" i="2"/>
  <c r="Z275" i="2"/>
  <c r="W275" i="2"/>
  <c r="V275" i="2"/>
  <c r="U275" i="2"/>
  <c r="P275" i="2"/>
  <c r="Z274" i="2"/>
  <c r="W274" i="2"/>
  <c r="V274" i="2"/>
  <c r="U274" i="2"/>
  <c r="P274" i="2"/>
  <c r="Z273" i="2"/>
  <c r="W273" i="2"/>
  <c r="V273" i="2"/>
  <c r="U273" i="2"/>
  <c r="P273" i="2"/>
  <c r="Z272" i="2"/>
  <c r="W272" i="2"/>
  <c r="V272" i="2"/>
  <c r="U272" i="2"/>
  <c r="P272" i="2"/>
  <c r="Z271" i="2"/>
  <c r="W271" i="2"/>
  <c r="V271" i="2"/>
  <c r="U271" i="2"/>
  <c r="P271" i="2"/>
  <c r="Z270" i="2"/>
  <c r="W270" i="2"/>
  <c r="V270" i="2"/>
  <c r="U270" i="2"/>
  <c r="M270" i="2" s="1"/>
  <c r="P270" i="2"/>
  <c r="Z269" i="2"/>
  <c r="W269" i="2"/>
  <c r="V269" i="2"/>
  <c r="U269" i="2"/>
  <c r="P269" i="2"/>
  <c r="Z268" i="2"/>
  <c r="W268" i="2"/>
  <c r="V268" i="2"/>
  <c r="U268" i="2"/>
  <c r="P268" i="2"/>
  <c r="Z267" i="2"/>
  <c r="W267" i="2"/>
  <c r="V267" i="2"/>
  <c r="U267" i="2"/>
  <c r="P267" i="2"/>
  <c r="Z266" i="2"/>
  <c r="W266" i="2"/>
  <c r="V266" i="2"/>
  <c r="U266" i="2"/>
  <c r="M266" i="2" s="1"/>
  <c r="P266" i="2"/>
  <c r="Z265" i="2"/>
  <c r="W265" i="2"/>
  <c r="V265" i="2"/>
  <c r="U265" i="2"/>
  <c r="P265" i="2"/>
  <c r="Z264" i="2"/>
  <c r="W264" i="2"/>
  <c r="V264" i="2"/>
  <c r="U264" i="2"/>
  <c r="P264" i="2"/>
  <c r="Z263" i="2"/>
  <c r="W263" i="2"/>
  <c r="V263" i="2"/>
  <c r="U263" i="2"/>
  <c r="P263" i="2"/>
  <c r="Z262" i="2"/>
  <c r="W262" i="2"/>
  <c r="V262" i="2"/>
  <c r="U262" i="2"/>
  <c r="P262" i="2"/>
  <c r="Z261" i="2"/>
  <c r="W261" i="2"/>
  <c r="V261" i="2"/>
  <c r="U261" i="2"/>
  <c r="P261" i="2"/>
  <c r="Z260" i="2"/>
  <c r="W260" i="2"/>
  <c r="V260" i="2"/>
  <c r="U260" i="2"/>
  <c r="P260" i="2"/>
  <c r="Z259" i="2"/>
  <c r="W259" i="2"/>
  <c r="V259" i="2"/>
  <c r="U259" i="2"/>
  <c r="P259" i="2"/>
  <c r="Z258" i="2"/>
  <c r="W258" i="2"/>
  <c r="V258" i="2"/>
  <c r="U258" i="2"/>
  <c r="T258" i="2" s="1"/>
  <c r="P258" i="2"/>
  <c r="Z257" i="2"/>
  <c r="W257" i="2"/>
  <c r="V257" i="2"/>
  <c r="U257" i="2"/>
  <c r="P257" i="2"/>
  <c r="Z256" i="2"/>
  <c r="W256" i="2"/>
  <c r="V256" i="2"/>
  <c r="U256" i="2"/>
  <c r="P256" i="2"/>
  <c r="Z255" i="2"/>
  <c r="W255" i="2"/>
  <c r="V255" i="2"/>
  <c r="U255" i="2"/>
  <c r="P255" i="2"/>
  <c r="Z254" i="2"/>
  <c r="W254" i="2"/>
  <c r="V254" i="2"/>
  <c r="U254" i="2"/>
  <c r="P254" i="2"/>
  <c r="Z253" i="2"/>
  <c r="W253" i="2"/>
  <c r="V253" i="2"/>
  <c r="U253" i="2"/>
  <c r="P253" i="2"/>
  <c r="Z252" i="2"/>
  <c r="W252" i="2"/>
  <c r="V252" i="2"/>
  <c r="U252" i="2"/>
  <c r="M252" i="2" s="1"/>
  <c r="P252" i="2"/>
  <c r="Z251" i="2"/>
  <c r="W251" i="2"/>
  <c r="V251" i="2"/>
  <c r="U251" i="2"/>
  <c r="P251" i="2"/>
  <c r="Z250" i="2"/>
  <c r="W250" i="2"/>
  <c r="V250" i="2"/>
  <c r="U250" i="2"/>
  <c r="T250" i="2" s="1"/>
  <c r="P250" i="2"/>
  <c r="Z249" i="2"/>
  <c r="W249" i="2"/>
  <c r="V249" i="2"/>
  <c r="U249" i="2"/>
  <c r="P249" i="2"/>
  <c r="Z248" i="2"/>
  <c r="W248" i="2"/>
  <c r="V248" i="2"/>
  <c r="U248" i="2"/>
  <c r="M248" i="2" s="1"/>
  <c r="P248" i="2"/>
  <c r="Z247" i="2"/>
  <c r="W247" i="2"/>
  <c r="V247" i="2"/>
  <c r="U247" i="2"/>
  <c r="P247" i="2"/>
  <c r="Z246" i="2"/>
  <c r="W246" i="2"/>
  <c r="V246" i="2"/>
  <c r="U246" i="2"/>
  <c r="M246" i="2" s="1"/>
  <c r="P246" i="2"/>
  <c r="Z245" i="2"/>
  <c r="W245" i="2"/>
  <c r="V245" i="2"/>
  <c r="U245" i="2"/>
  <c r="P245" i="2"/>
  <c r="Z244" i="2"/>
  <c r="W244" i="2"/>
  <c r="V244" i="2"/>
  <c r="U244" i="2"/>
  <c r="M244" i="2" s="1"/>
  <c r="P244" i="2"/>
  <c r="Z243" i="2"/>
  <c r="W243" i="2"/>
  <c r="V243" i="2"/>
  <c r="U243" i="2"/>
  <c r="P243" i="2"/>
  <c r="Z242" i="2"/>
  <c r="W242" i="2"/>
  <c r="V242" i="2"/>
  <c r="U242" i="2"/>
  <c r="P242" i="2"/>
  <c r="Z241" i="2"/>
  <c r="W241" i="2"/>
  <c r="V241" i="2"/>
  <c r="U241" i="2"/>
  <c r="P241" i="2"/>
  <c r="Z240" i="2"/>
  <c r="W240" i="2"/>
  <c r="V240" i="2"/>
  <c r="U240" i="2"/>
  <c r="M240" i="2" s="1"/>
  <c r="P240" i="2"/>
  <c r="Z239" i="2"/>
  <c r="W239" i="2"/>
  <c r="V239" i="2"/>
  <c r="U239" i="2"/>
  <c r="P239" i="2"/>
  <c r="Z238" i="2"/>
  <c r="W238" i="2"/>
  <c r="V238" i="2"/>
  <c r="U238" i="2"/>
  <c r="P238" i="2"/>
  <c r="Z237" i="2"/>
  <c r="W237" i="2"/>
  <c r="V237" i="2"/>
  <c r="U237" i="2"/>
  <c r="M237" i="2" s="1"/>
  <c r="P237" i="2"/>
  <c r="Z236" i="2"/>
  <c r="W236" i="2"/>
  <c r="V236" i="2"/>
  <c r="U236" i="2"/>
  <c r="P236" i="2"/>
  <c r="Z235" i="2"/>
  <c r="W235" i="2"/>
  <c r="V235" i="2"/>
  <c r="U235" i="2"/>
  <c r="M235" i="2" s="1"/>
  <c r="P235" i="2"/>
  <c r="Z234" i="2"/>
  <c r="W234" i="2"/>
  <c r="V234" i="2"/>
  <c r="U234" i="2"/>
  <c r="P234" i="2"/>
  <c r="Z233" i="2"/>
  <c r="W233" i="2"/>
  <c r="V233" i="2"/>
  <c r="U233" i="2"/>
  <c r="P233" i="2"/>
  <c r="Z232" i="2"/>
  <c r="W232" i="2"/>
  <c r="V232" i="2"/>
  <c r="U232" i="2"/>
  <c r="M232" i="2" s="1"/>
  <c r="P232" i="2"/>
  <c r="Z231" i="2"/>
  <c r="W231" i="2"/>
  <c r="V231" i="2"/>
  <c r="U231" i="2"/>
  <c r="P231" i="2"/>
  <c r="Z230" i="2"/>
  <c r="W230" i="2"/>
  <c r="V230" i="2"/>
  <c r="U230" i="2"/>
  <c r="P230" i="2"/>
  <c r="Z229" i="2"/>
  <c r="W229" i="2"/>
  <c r="V229" i="2"/>
  <c r="U229" i="2"/>
  <c r="P229" i="2"/>
  <c r="Z228" i="2"/>
  <c r="W228" i="2"/>
  <c r="V228" i="2"/>
  <c r="U228" i="2"/>
  <c r="P228" i="2"/>
  <c r="Z227" i="2"/>
  <c r="W227" i="2"/>
  <c r="V227" i="2"/>
  <c r="U227" i="2"/>
  <c r="M227" i="2" s="1"/>
  <c r="P227" i="2"/>
  <c r="Z226" i="2"/>
  <c r="W226" i="2"/>
  <c r="V226" i="2"/>
  <c r="U226" i="2"/>
  <c r="P226" i="2"/>
  <c r="Z225" i="2"/>
  <c r="W225" i="2"/>
  <c r="V225" i="2"/>
  <c r="U225" i="2"/>
  <c r="P225" i="2"/>
  <c r="Z224" i="2"/>
  <c r="W224" i="2"/>
  <c r="V224" i="2"/>
  <c r="U224" i="2"/>
  <c r="P224" i="2"/>
  <c r="Z223" i="2"/>
  <c r="W223" i="2"/>
  <c r="V223" i="2"/>
  <c r="U223" i="2"/>
  <c r="M223" i="2" s="1"/>
  <c r="P223" i="2"/>
  <c r="Z222" i="2"/>
  <c r="W222" i="2"/>
  <c r="V222" i="2"/>
  <c r="U222" i="2"/>
  <c r="P222" i="2"/>
  <c r="Z221" i="2"/>
  <c r="W221" i="2"/>
  <c r="V221" i="2"/>
  <c r="U221" i="2"/>
  <c r="P221" i="2"/>
  <c r="Z220" i="2"/>
  <c r="W220" i="2"/>
  <c r="V220" i="2"/>
  <c r="U220" i="2"/>
  <c r="T220" i="2" s="1"/>
  <c r="P220" i="2"/>
  <c r="Z219" i="2"/>
  <c r="W219" i="2"/>
  <c r="V219" i="2"/>
  <c r="U219" i="2"/>
  <c r="M219" i="2" s="1"/>
  <c r="P219" i="2"/>
  <c r="Z218" i="2"/>
  <c r="W218" i="2"/>
  <c r="V218" i="2"/>
  <c r="U218" i="2"/>
  <c r="P218" i="2"/>
  <c r="Z217" i="2"/>
  <c r="W217" i="2"/>
  <c r="V217" i="2"/>
  <c r="U217" i="2"/>
  <c r="P217" i="2"/>
  <c r="Z216" i="2"/>
  <c r="W216" i="2"/>
  <c r="V216" i="2"/>
  <c r="U216" i="2"/>
  <c r="M216" i="2" s="1"/>
  <c r="P216" i="2"/>
  <c r="Z215" i="2"/>
  <c r="W215" i="2"/>
  <c r="V215" i="2"/>
  <c r="U215" i="2"/>
  <c r="M215" i="2" s="1"/>
  <c r="P215" i="2"/>
  <c r="Z214" i="2"/>
  <c r="W214" i="2"/>
  <c r="V214" i="2"/>
  <c r="U214" i="2"/>
  <c r="P214" i="2"/>
  <c r="Z213" i="2"/>
  <c r="W213" i="2"/>
  <c r="V213" i="2"/>
  <c r="U213" i="2"/>
  <c r="P213" i="2"/>
  <c r="Z212" i="2"/>
  <c r="W212" i="2"/>
  <c r="V212" i="2"/>
  <c r="U212" i="2"/>
  <c r="T212" i="2" s="1"/>
  <c r="P212" i="2"/>
  <c r="Z211" i="2"/>
  <c r="W211" i="2"/>
  <c r="V211" i="2"/>
  <c r="U211" i="2"/>
  <c r="P211" i="2"/>
  <c r="Z210" i="2"/>
  <c r="W210" i="2"/>
  <c r="V210" i="2"/>
  <c r="U210" i="2"/>
  <c r="P210" i="2"/>
  <c r="Z209" i="2"/>
  <c r="W209" i="2"/>
  <c r="V209" i="2"/>
  <c r="U209" i="2"/>
  <c r="P209" i="2"/>
  <c r="Z208" i="2"/>
  <c r="W208" i="2"/>
  <c r="V208" i="2"/>
  <c r="U208" i="2"/>
  <c r="P208" i="2"/>
  <c r="Z207" i="2"/>
  <c r="W207" i="2"/>
  <c r="V207" i="2"/>
  <c r="U207" i="2"/>
  <c r="M207" i="2" s="1"/>
  <c r="P207" i="2"/>
  <c r="Z206" i="2"/>
  <c r="W206" i="2"/>
  <c r="V206" i="2"/>
  <c r="U206" i="2"/>
  <c r="P206" i="2"/>
  <c r="Z205" i="2"/>
  <c r="W205" i="2"/>
  <c r="V205" i="2"/>
  <c r="U205" i="2"/>
  <c r="M205" i="2" s="1"/>
  <c r="P205" i="2"/>
  <c r="Z204" i="2"/>
  <c r="W204" i="2"/>
  <c r="V204" i="2"/>
  <c r="U204" i="2"/>
  <c r="T204" i="2" s="1"/>
  <c r="P204" i="2"/>
  <c r="Z203" i="2"/>
  <c r="W203" i="2"/>
  <c r="V203" i="2"/>
  <c r="U203" i="2"/>
  <c r="P203" i="2"/>
  <c r="Z202" i="2"/>
  <c r="W202" i="2"/>
  <c r="V202" i="2"/>
  <c r="U202" i="2"/>
  <c r="P202" i="2"/>
  <c r="Z201" i="2"/>
  <c r="W201" i="2"/>
  <c r="V201" i="2"/>
  <c r="U201" i="2"/>
  <c r="P201" i="2"/>
  <c r="Z200" i="2"/>
  <c r="W200" i="2"/>
  <c r="V200" i="2"/>
  <c r="U200" i="2"/>
  <c r="P200" i="2"/>
  <c r="Z199" i="2"/>
  <c r="W199" i="2"/>
  <c r="V199" i="2"/>
  <c r="U199" i="2"/>
  <c r="M199" i="2" s="1"/>
  <c r="P199" i="2"/>
  <c r="Z198" i="2"/>
  <c r="W198" i="2"/>
  <c r="V198" i="2"/>
  <c r="U198" i="2"/>
  <c r="P198" i="2"/>
  <c r="Z197" i="2"/>
  <c r="W197" i="2"/>
  <c r="V197" i="2"/>
  <c r="U197" i="2"/>
  <c r="P197" i="2"/>
  <c r="Z196" i="2"/>
  <c r="W196" i="2"/>
  <c r="V196" i="2"/>
  <c r="U196" i="2"/>
  <c r="T196" i="2" s="1"/>
  <c r="P196" i="2"/>
  <c r="Z195" i="2"/>
  <c r="W195" i="2"/>
  <c r="V195" i="2"/>
  <c r="U195" i="2"/>
  <c r="P195" i="2"/>
  <c r="Z194" i="2"/>
  <c r="W194" i="2"/>
  <c r="V194" i="2"/>
  <c r="U194" i="2"/>
  <c r="P194" i="2"/>
  <c r="Z193" i="2"/>
  <c r="W193" i="2"/>
  <c r="V193" i="2"/>
  <c r="U193" i="2"/>
  <c r="P193" i="2"/>
  <c r="Z192" i="2"/>
  <c r="W192" i="2"/>
  <c r="V192" i="2"/>
  <c r="U192" i="2"/>
  <c r="P192" i="2"/>
  <c r="Z191" i="2"/>
  <c r="W191" i="2"/>
  <c r="V191" i="2"/>
  <c r="U191" i="2"/>
  <c r="P191" i="2"/>
  <c r="Z190" i="2"/>
  <c r="W190" i="2"/>
  <c r="V190" i="2"/>
  <c r="U190" i="2"/>
  <c r="P190" i="2"/>
  <c r="Z189" i="2"/>
  <c r="W189" i="2"/>
  <c r="V189" i="2"/>
  <c r="U189" i="2"/>
  <c r="P189" i="2"/>
  <c r="Z188" i="2"/>
  <c r="W188" i="2"/>
  <c r="V188" i="2"/>
  <c r="U188" i="2"/>
  <c r="P188" i="2"/>
  <c r="Z187" i="2"/>
  <c r="W187" i="2"/>
  <c r="V187" i="2"/>
  <c r="U187" i="2"/>
  <c r="P187" i="2"/>
  <c r="Z186" i="2"/>
  <c r="W186" i="2"/>
  <c r="V186" i="2"/>
  <c r="U186" i="2"/>
  <c r="M186" i="2" s="1"/>
  <c r="P186" i="2"/>
  <c r="Z185" i="2"/>
  <c r="W185" i="2"/>
  <c r="V185" i="2"/>
  <c r="U185" i="2"/>
  <c r="P185" i="2"/>
  <c r="Z184" i="2"/>
  <c r="W184" i="2"/>
  <c r="V184" i="2"/>
  <c r="U184" i="2"/>
  <c r="P184" i="2"/>
  <c r="Z183" i="2"/>
  <c r="W183" i="2"/>
  <c r="V183" i="2"/>
  <c r="U183" i="2"/>
  <c r="P183" i="2"/>
  <c r="Z182" i="2"/>
  <c r="W182" i="2"/>
  <c r="V182" i="2"/>
  <c r="U182" i="2"/>
  <c r="M182" i="2" s="1"/>
  <c r="P182" i="2"/>
  <c r="Z181" i="2"/>
  <c r="W181" i="2"/>
  <c r="V181" i="2"/>
  <c r="U181" i="2"/>
  <c r="M181" i="2" s="1"/>
  <c r="P181" i="2"/>
  <c r="Z180" i="2"/>
  <c r="W180" i="2"/>
  <c r="V180" i="2"/>
  <c r="U180" i="2"/>
  <c r="P180" i="2"/>
  <c r="Z179" i="2"/>
  <c r="W179" i="2"/>
  <c r="V179" i="2"/>
  <c r="U179" i="2"/>
  <c r="P179" i="2"/>
  <c r="Z178" i="2"/>
  <c r="W178" i="2"/>
  <c r="V178" i="2"/>
  <c r="U178" i="2"/>
  <c r="P178" i="2"/>
  <c r="Z177" i="2"/>
  <c r="W177" i="2"/>
  <c r="V177" i="2"/>
  <c r="U177" i="2"/>
  <c r="M177" i="2" s="1"/>
  <c r="P177" i="2"/>
  <c r="Z176" i="2"/>
  <c r="W176" i="2"/>
  <c r="V176" i="2"/>
  <c r="U176" i="2"/>
  <c r="P176" i="2"/>
  <c r="Z175" i="2"/>
  <c r="W175" i="2"/>
  <c r="V175" i="2"/>
  <c r="U175" i="2"/>
  <c r="P175" i="2"/>
  <c r="Z174" i="2"/>
  <c r="W174" i="2"/>
  <c r="V174" i="2"/>
  <c r="U174" i="2"/>
  <c r="M174" i="2" s="1"/>
  <c r="P174" i="2"/>
  <c r="Z173" i="2"/>
  <c r="W173" i="2"/>
  <c r="V173" i="2"/>
  <c r="U173" i="2"/>
  <c r="M173" i="2" s="1"/>
  <c r="P173" i="2"/>
  <c r="Z172" i="2"/>
  <c r="W172" i="2"/>
  <c r="V172" i="2"/>
  <c r="U172" i="2"/>
  <c r="P172" i="2"/>
  <c r="Z171" i="2"/>
  <c r="W171" i="2"/>
  <c r="V171" i="2"/>
  <c r="U171" i="2"/>
  <c r="P171" i="2"/>
  <c r="Z170" i="2"/>
  <c r="W170" i="2"/>
  <c r="V170" i="2"/>
  <c r="U170" i="2"/>
  <c r="M170" i="2" s="1"/>
  <c r="P170" i="2"/>
  <c r="Z169" i="2"/>
  <c r="W169" i="2"/>
  <c r="V169" i="2"/>
  <c r="U169" i="2"/>
  <c r="P169" i="2"/>
  <c r="Z168" i="2"/>
  <c r="W168" i="2"/>
  <c r="V168" i="2"/>
  <c r="U168" i="2"/>
  <c r="P168" i="2"/>
  <c r="Z167" i="2"/>
  <c r="W167" i="2"/>
  <c r="V167" i="2"/>
  <c r="U167" i="2"/>
  <c r="P167" i="2"/>
  <c r="Z166" i="2"/>
  <c r="W166" i="2"/>
  <c r="V166" i="2"/>
  <c r="U166" i="2"/>
  <c r="M166" i="2" s="1"/>
  <c r="P166" i="2"/>
  <c r="Z165" i="2"/>
  <c r="W165" i="2"/>
  <c r="V165" i="2"/>
  <c r="U165" i="2"/>
  <c r="M165" i="2" s="1"/>
  <c r="P165" i="2"/>
  <c r="Z164" i="2"/>
  <c r="W164" i="2"/>
  <c r="V164" i="2"/>
  <c r="U164" i="2"/>
  <c r="M164" i="2" s="1"/>
  <c r="P164" i="2"/>
  <c r="Z163" i="2"/>
  <c r="W163" i="2"/>
  <c r="V163" i="2"/>
  <c r="U163" i="2"/>
  <c r="P163" i="2"/>
  <c r="Z162" i="2"/>
  <c r="W162" i="2"/>
  <c r="V162" i="2"/>
  <c r="U162" i="2"/>
  <c r="M162" i="2" s="1"/>
  <c r="P162" i="2"/>
  <c r="Z161" i="2"/>
  <c r="W161" i="2"/>
  <c r="V161" i="2"/>
  <c r="U161" i="2"/>
  <c r="P161" i="2"/>
  <c r="Z160" i="2"/>
  <c r="W160" i="2"/>
  <c r="V160" i="2"/>
  <c r="U160" i="2"/>
  <c r="P160" i="2"/>
  <c r="Z159" i="2"/>
  <c r="W159" i="2"/>
  <c r="V159" i="2"/>
  <c r="U159" i="2"/>
  <c r="P159" i="2"/>
  <c r="Z158" i="2"/>
  <c r="W158" i="2"/>
  <c r="V158" i="2"/>
  <c r="U158" i="2"/>
  <c r="M158" i="2" s="1"/>
  <c r="P158" i="2"/>
  <c r="Z157" i="2"/>
  <c r="W157" i="2"/>
  <c r="V157" i="2"/>
  <c r="U157" i="2"/>
  <c r="M157" i="2" s="1"/>
  <c r="P157" i="2"/>
  <c r="Z156" i="2"/>
  <c r="W156" i="2"/>
  <c r="V156" i="2"/>
  <c r="U156" i="2"/>
  <c r="M156" i="2" s="1"/>
  <c r="P156" i="2"/>
  <c r="Z155" i="2"/>
  <c r="W155" i="2"/>
  <c r="V155" i="2"/>
  <c r="U155" i="2"/>
  <c r="P155" i="2"/>
  <c r="Z154" i="2"/>
  <c r="W154" i="2"/>
  <c r="V154" i="2"/>
  <c r="U154" i="2"/>
  <c r="M154" i="2" s="1"/>
  <c r="P154" i="2"/>
  <c r="Z153" i="2"/>
  <c r="W153" i="2"/>
  <c r="V153" i="2"/>
  <c r="U153" i="2"/>
  <c r="P153" i="2"/>
  <c r="Z152" i="2"/>
  <c r="W152" i="2"/>
  <c r="V152" i="2"/>
  <c r="U152" i="2"/>
  <c r="P152" i="2"/>
  <c r="Z151" i="2"/>
  <c r="W151" i="2"/>
  <c r="V151" i="2"/>
  <c r="U151" i="2"/>
  <c r="P151" i="2"/>
  <c r="Z150" i="2"/>
  <c r="W150" i="2"/>
  <c r="V150" i="2"/>
  <c r="U150" i="2"/>
  <c r="M150" i="2" s="1"/>
  <c r="P150" i="2"/>
  <c r="Z149" i="2"/>
  <c r="W149" i="2"/>
  <c r="V149" i="2"/>
  <c r="U149" i="2"/>
  <c r="M149" i="2" s="1"/>
  <c r="P149" i="2"/>
  <c r="Z148" i="2"/>
  <c r="W148" i="2"/>
  <c r="V148" i="2"/>
  <c r="U148" i="2"/>
  <c r="M148" i="2" s="1"/>
  <c r="P148" i="2"/>
  <c r="Z147" i="2"/>
  <c r="W147" i="2"/>
  <c r="V147" i="2"/>
  <c r="U147" i="2"/>
  <c r="P147" i="2"/>
  <c r="Z146" i="2"/>
  <c r="W146" i="2"/>
  <c r="V146" i="2"/>
  <c r="U146" i="2"/>
  <c r="M146" i="2" s="1"/>
  <c r="P146" i="2"/>
  <c r="Z145" i="2"/>
  <c r="W145" i="2"/>
  <c r="V145" i="2"/>
  <c r="U145" i="2"/>
  <c r="P145" i="2"/>
  <c r="Z144" i="2"/>
  <c r="W144" i="2"/>
  <c r="V144" i="2"/>
  <c r="U144" i="2"/>
  <c r="P144" i="2"/>
  <c r="Z143" i="2"/>
  <c r="W143" i="2"/>
  <c r="V143" i="2"/>
  <c r="U143" i="2"/>
  <c r="P143" i="2"/>
  <c r="Z142" i="2"/>
  <c r="W142" i="2"/>
  <c r="V142" i="2"/>
  <c r="U142" i="2"/>
  <c r="M142" i="2" s="1"/>
  <c r="P142" i="2"/>
  <c r="Z141" i="2"/>
  <c r="W141" i="2"/>
  <c r="V141" i="2"/>
  <c r="U141" i="2"/>
  <c r="M141" i="2" s="1"/>
  <c r="P141" i="2"/>
  <c r="Z140" i="2"/>
  <c r="W140" i="2"/>
  <c r="V140" i="2"/>
  <c r="U140" i="2"/>
  <c r="M140" i="2" s="1"/>
  <c r="P140" i="2"/>
  <c r="Z139" i="2"/>
  <c r="W139" i="2"/>
  <c r="V139" i="2"/>
  <c r="U139" i="2"/>
  <c r="P139" i="2"/>
  <c r="Z138" i="2"/>
  <c r="W138" i="2"/>
  <c r="V138" i="2"/>
  <c r="U138" i="2"/>
  <c r="P138" i="2"/>
  <c r="Z137" i="2"/>
  <c r="W137" i="2"/>
  <c r="V137" i="2"/>
  <c r="U137" i="2"/>
  <c r="P137" i="2"/>
  <c r="Z136" i="2"/>
  <c r="W136" i="2"/>
  <c r="V136" i="2"/>
  <c r="U136" i="2"/>
  <c r="P136" i="2"/>
  <c r="Z135" i="2"/>
  <c r="W135" i="2"/>
  <c r="V135" i="2"/>
  <c r="U135" i="2"/>
  <c r="P135" i="2"/>
  <c r="Z134" i="2"/>
  <c r="W134" i="2"/>
  <c r="V134" i="2"/>
  <c r="U134" i="2"/>
  <c r="M134" i="2" s="1"/>
  <c r="P134" i="2"/>
  <c r="Z133" i="2"/>
  <c r="W133" i="2"/>
  <c r="V133" i="2"/>
  <c r="U133" i="2"/>
  <c r="P133" i="2"/>
  <c r="Z132" i="2"/>
  <c r="W132" i="2"/>
  <c r="V132" i="2"/>
  <c r="U132" i="2"/>
  <c r="T132" i="2" s="1"/>
  <c r="P132" i="2"/>
  <c r="Z131" i="2"/>
  <c r="W131" i="2"/>
  <c r="V131" i="2"/>
  <c r="U131" i="2"/>
  <c r="P131" i="2"/>
  <c r="Z130" i="2"/>
  <c r="W130" i="2"/>
  <c r="V130" i="2"/>
  <c r="U130" i="2"/>
  <c r="P130" i="2"/>
  <c r="Z129" i="2"/>
  <c r="W129" i="2"/>
  <c r="V129" i="2"/>
  <c r="U129" i="2"/>
  <c r="M129" i="2" s="1"/>
  <c r="P129" i="2"/>
  <c r="Z128" i="2"/>
  <c r="W128" i="2"/>
  <c r="V128" i="2"/>
  <c r="U128" i="2"/>
  <c r="P128" i="2"/>
  <c r="Z127" i="2"/>
  <c r="W127" i="2"/>
  <c r="V127" i="2"/>
  <c r="U127" i="2"/>
  <c r="P127" i="2"/>
  <c r="Z126" i="2"/>
  <c r="W126" i="2"/>
  <c r="V126" i="2"/>
  <c r="U126" i="2"/>
  <c r="P126" i="2"/>
  <c r="Z125" i="2"/>
  <c r="W125" i="2"/>
  <c r="V125" i="2"/>
  <c r="U125" i="2"/>
  <c r="L125" i="2" s="1"/>
  <c r="P125" i="2"/>
  <c r="Z124" i="2"/>
  <c r="W124" i="2"/>
  <c r="V124" i="2"/>
  <c r="U124" i="2"/>
  <c r="P124" i="2"/>
  <c r="Z123" i="2"/>
  <c r="W123" i="2"/>
  <c r="V123" i="2"/>
  <c r="U123" i="2"/>
  <c r="P123" i="2"/>
  <c r="Z122" i="2"/>
  <c r="W122" i="2"/>
  <c r="V122" i="2"/>
  <c r="U122" i="2"/>
  <c r="P122" i="2"/>
  <c r="Z121" i="2"/>
  <c r="W121" i="2"/>
  <c r="V121" i="2"/>
  <c r="U121" i="2"/>
  <c r="P121" i="2"/>
  <c r="Z120" i="2"/>
  <c r="W120" i="2"/>
  <c r="V120" i="2"/>
  <c r="U120" i="2"/>
  <c r="P120" i="2"/>
  <c r="Z119" i="2"/>
  <c r="W119" i="2"/>
  <c r="V119" i="2"/>
  <c r="U119" i="2"/>
  <c r="P119" i="2"/>
  <c r="Z118" i="2"/>
  <c r="W118" i="2"/>
  <c r="V118" i="2"/>
  <c r="U118" i="2"/>
  <c r="P118" i="2"/>
  <c r="Z117" i="2"/>
  <c r="W117" i="2"/>
  <c r="V117" i="2"/>
  <c r="U117" i="2"/>
  <c r="P117" i="2"/>
  <c r="Z116" i="2"/>
  <c r="W116" i="2"/>
  <c r="V116" i="2"/>
  <c r="U116" i="2"/>
  <c r="T116" i="2" s="1"/>
  <c r="P116" i="2"/>
  <c r="Z115" i="2"/>
  <c r="W115" i="2"/>
  <c r="V115" i="2"/>
  <c r="U115" i="2"/>
  <c r="P115" i="2"/>
  <c r="Z114" i="2"/>
  <c r="W114" i="2"/>
  <c r="V114" i="2"/>
  <c r="U114" i="2"/>
  <c r="P114" i="2"/>
  <c r="Z113" i="2"/>
  <c r="W113" i="2"/>
  <c r="V113" i="2"/>
  <c r="U113" i="2"/>
  <c r="P113" i="2"/>
  <c r="Z112" i="2"/>
  <c r="W112" i="2"/>
  <c r="V112" i="2"/>
  <c r="U112" i="2"/>
  <c r="P112" i="2"/>
  <c r="Z111" i="2"/>
  <c r="W111" i="2"/>
  <c r="V111" i="2"/>
  <c r="U111" i="2"/>
  <c r="P111" i="2"/>
  <c r="Z110" i="2"/>
  <c r="W110" i="2"/>
  <c r="V110" i="2"/>
  <c r="U110" i="2"/>
  <c r="P110" i="2"/>
  <c r="Z109" i="2"/>
  <c r="W109" i="2"/>
  <c r="V109" i="2"/>
  <c r="U109" i="2"/>
  <c r="M109" i="2" s="1"/>
  <c r="P109" i="2"/>
  <c r="Z108" i="2"/>
  <c r="W108" i="2"/>
  <c r="V108" i="2"/>
  <c r="U108" i="2"/>
  <c r="P108" i="2"/>
  <c r="Z107" i="2"/>
  <c r="W107" i="2"/>
  <c r="V107" i="2"/>
  <c r="U107" i="2"/>
  <c r="M107" i="2" s="1"/>
  <c r="P107" i="2"/>
  <c r="Z106" i="2"/>
  <c r="W106" i="2"/>
  <c r="V106" i="2"/>
  <c r="U106" i="2"/>
  <c r="P106" i="2"/>
  <c r="Z105" i="2"/>
  <c r="W105" i="2"/>
  <c r="V105" i="2"/>
  <c r="U105" i="2"/>
  <c r="M105" i="2" s="1"/>
  <c r="P105" i="2"/>
  <c r="Z104" i="2"/>
  <c r="W104" i="2"/>
  <c r="V104" i="2"/>
  <c r="U104" i="2"/>
  <c r="P104" i="2"/>
  <c r="Z103" i="2"/>
  <c r="W103" i="2"/>
  <c r="V103" i="2"/>
  <c r="U103" i="2"/>
  <c r="P103" i="2"/>
  <c r="Z102" i="2"/>
  <c r="W102" i="2"/>
  <c r="V102" i="2"/>
  <c r="U102" i="2"/>
  <c r="P102" i="2"/>
  <c r="Z101" i="2"/>
  <c r="W101" i="2"/>
  <c r="V101" i="2"/>
  <c r="U101" i="2"/>
  <c r="M101" i="2" s="1"/>
  <c r="P101" i="2"/>
  <c r="Z100" i="2"/>
  <c r="W100" i="2"/>
  <c r="V100" i="2"/>
  <c r="U100" i="2"/>
  <c r="P100" i="2"/>
  <c r="L245" i="2" l="1"/>
  <c r="L473" i="2"/>
  <c r="L489" i="2"/>
  <c r="L547" i="2"/>
  <c r="L100" i="2"/>
  <c r="L324" i="2"/>
  <c r="L111" i="2"/>
  <c r="L159" i="2"/>
  <c r="L167" i="2"/>
  <c r="L175" i="2"/>
  <c r="L183" i="2"/>
  <c r="L311" i="2"/>
  <c r="L126" i="2"/>
  <c r="L214" i="2"/>
  <c r="L222" i="2"/>
  <c r="L230" i="2"/>
  <c r="L238" i="2"/>
  <c r="L302" i="2"/>
  <c r="L318" i="2"/>
  <c r="L350" i="2"/>
  <c r="L358" i="2"/>
  <c r="L390" i="2"/>
  <c r="L398" i="2"/>
  <c r="L184" i="2"/>
  <c r="L127" i="2"/>
  <c r="L135" i="2"/>
  <c r="L143" i="2"/>
  <c r="L359" i="2"/>
  <c r="L356" i="2"/>
  <c r="L364" i="2"/>
  <c r="L476" i="2"/>
  <c r="L484" i="2"/>
  <c r="L516" i="2"/>
  <c r="L535" i="2"/>
  <c r="L121" i="2"/>
  <c r="L169" i="2"/>
  <c r="L185" i="2"/>
  <c r="L209" i="2"/>
  <c r="L249" i="2"/>
  <c r="L305" i="2"/>
  <c r="L438" i="2"/>
  <c r="L526" i="2"/>
  <c r="L120" i="2"/>
  <c r="L136" i="2"/>
  <c r="L144" i="2"/>
  <c r="L152" i="2"/>
  <c r="L160" i="2"/>
  <c r="L200" i="2"/>
  <c r="L352" i="2"/>
  <c r="L424" i="2"/>
  <c r="L440" i="2"/>
  <c r="L496" i="2"/>
  <c r="L512" i="2"/>
  <c r="L520" i="2"/>
  <c r="L375" i="2"/>
  <c r="L383" i="2"/>
  <c r="L423" i="2"/>
  <c r="L463" i="2"/>
  <c r="L471" i="2"/>
  <c r="L495" i="2"/>
  <c r="L511" i="2"/>
  <c r="L115" i="2"/>
  <c r="L139" i="2"/>
  <c r="L147" i="2"/>
  <c r="L155" i="2"/>
  <c r="L163" i="2"/>
  <c r="L171" i="2"/>
  <c r="L179" i="2"/>
  <c r="L187" i="2"/>
  <c r="L243" i="2"/>
  <c r="L315" i="2"/>
  <c r="L363" i="2"/>
  <c r="L379" i="2"/>
  <c r="L419" i="2"/>
  <c r="L435" i="2"/>
  <c r="L499" i="2"/>
  <c r="L507" i="2"/>
  <c r="L515" i="2"/>
  <c r="L531" i="2"/>
  <c r="L261" i="2"/>
  <c r="L122" i="2"/>
  <c r="L218" i="2"/>
  <c r="L234" i="2"/>
  <c r="L242" i="2"/>
  <c r="L274" i="2"/>
  <c r="L306" i="2"/>
  <c r="L346" i="2"/>
  <c r="L354" i="2"/>
  <c r="L426" i="2"/>
  <c r="L442" i="2"/>
  <c r="L530" i="2"/>
  <c r="L533" i="2"/>
  <c r="L544" i="2"/>
  <c r="L465" i="2"/>
  <c r="M520" i="2"/>
  <c r="M463" i="2"/>
  <c r="M533" i="2"/>
  <c r="L384" i="2"/>
  <c r="M258" i="2"/>
  <c r="M261" i="2"/>
  <c r="L421" i="2"/>
  <c r="L150" i="2"/>
  <c r="M169" i="2"/>
  <c r="X212" i="2"/>
  <c r="T261" i="2"/>
  <c r="X319" i="2"/>
  <c r="AB319" i="2" s="1"/>
  <c r="L369" i="2"/>
  <c r="L349" i="2"/>
  <c r="T223" i="2"/>
  <c r="M376" i="2"/>
  <c r="M409" i="2"/>
  <c r="X520" i="2"/>
  <c r="AF520" i="2" s="1"/>
  <c r="M212" i="2"/>
  <c r="T375" i="2"/>
  <c r="T376" i="2"/>
  <c r="X107" i="2"/>
  <c r="AB107" i="2" s="1"/>
  <c r="L142" i="2"/>
  <c r="X160" i="2"/>
  <c r="AF160" i="2" s="1"/>
  <c r="T169" i="2"/>
  <c r="L201" i="2"/>
  <c r="L204" i="2"/>
  <c r="X204" i="2"/>
  <c r="AA204" i="2" s="1"/>
  <c r="L250" i="2"/>
  <c r="M384" i="2"/>
  <c r="T421" i="2"/>
  <c r="M476" i="2"/>
  <c r="T520" i="2"/>
  <c r="T120" i="2"/>
  <c r="T123" i="2"/>
  <c r="T160" i="2"/>
  <c r="M204" i="2"/>
  <c r="L237" i="2"/>
  <c r="L248" i="2"/>
  <c r="M250" i="2"/>
  <c r="X261" i="2"/>
  <c r="AA261" i="2" s="1"/>
  <c r="M383" i="2"/>
  <c r="T463" i="2"/>
  <c r="L510" i="2"/>
  <c r="M120" i="2"/>
  <c r="M278" i="2"/>
  <c r="M172" i="2"/>
  <c r="L189" i="2"/>
  <c r="T107" i="2"/>
  <c r="X184" i="2"/>
  <c r="AD184" i="2" s="1"/>
  <c r="M189" i="2"/>
  <c r="M196" i="2"/>
  <c r="X197" i="2"/>
  <c r="M225" i="2"/>
  <c r="X235" i="2"/>
  <c r="AD235" i="2" s="1"/>
  <c r="T274" i="2"/>
  <c r="L313" i="2"/>
  <c r="L329" i="2"/>
  <c r="L341" i="2"/>
  <c r="X400" i="2"/>
  <c r="AF400" i="2" s="1"/>
  <c r="L466" i="2"/>
  <c r="L474" i="2"/>
  <c r="M499" i="2"/>
  <c r="M136" i="2"/>
  <c r="T105" i="2"/>
  <c r="X120" i="2"/>
  <c r="X123" i="2"/>
  <c r="AF123" i="2" s="1"/>
  <c r="T136" i="2"/>
  <c r="M184" i="2"/>
  <c r="T184" i="2"/>
  <c r="X196" i="2"/>
  <c r="AA196" i="2" s="1"/>
  <c r="T207" i="2"/>
  <c r="L221" i="2"/>
  <c r="X223" i="2"/>
  <c r="AF223" i="2" s="1"/>
  <c r="X250" i="2"/>
  <c r="AD250" i="2" s="1"/>
  <c r="M306" i="2"/>
  <c r="M321" i="2"/>
  <c r="M348" i="2"/>
  <c r="M466" i="2"/>
  <c r="M469" i="2"/>
  <c r="M474" i="2"/>
  <c r="L497" i="2"/>
  <c r="X375" i="2"/>
  <c r="AD375" i="2" s="1"/>
  <c r="T392" i="2"/>
  <c r="X421" i="2"/>
  <c r="AA421" i="2" s="1"/>
  <c r="M424" i="2"/>
  <c r="L427" i="2"/>
  <c r="L437" i="2"/>
  <c r="M440" i="2"/>
  <c r="L459" i="2"/>
  <c r="X463" i="2"/>
  <c r="AA463" i="2" s="1"/>
  <c r="L485" i="2"/>
  <c r="L487" i="2"/>
  <c r="M112" i="2"/>
  <c r="L134" i="2"/>
  <c r="L154" i="2"/>
  <c r="X310" i="2"/>
  <c r="AF310" i="2" s="1"/>
  <c r="X315" i="2"/>
  <c r="AB315" i="2" s="1"/>
  <c r="X335" i="2"/>
  <c r="AB335" i="2" s="1"/>
  <c r="M341" i="2"/>
  <c r="M349" i="2"/>
  <c r="X388" i="2"/>
  <c r="AA388" i="2" s="1"/>
  <c r="X396" i="2"/>
  <c r="AF396" i="2" s="1"/>
  <c r="T400" i="2"/>
  <c r="L433" i="2"/>
  <c r="M442" i="2"/>
  <c r="M446" i="2"/>
  <c r="M448" i="2"/>
  <c r="T465" i="2"/>
  <c r="X465" i="2"/>
  <c r="AD465" i="2" s="1"/>
  <c r="L481" i="2"/>
  <c r="X489" i="2"/>
  <c r="L504" i="2"/>
  <c r="X504" i="2"/>
  <c r="AA504" i="2" s="1"/>
  <c r="M515" i="2"/>
  <c r="X533" i="2"/>
  <c r="AD533" i="2" s="1"/>
  <c r="L542" i="2"/>
  <c r="X132" i="2"/>
  <c r="AD132" i="2" s="1"/>
  <c r="L166" i="2"/>
  <c r="L182" i="2"/>
  <c r="M201" i="2"/>
  <c r="X219" i="2"/>
  <c r="AF219" i="2" s="1"/>
  <c r="L229" i="2"/>
  <c r="T235" i="2"/>
  <c r="X306" i="2"/>
  <c r="AD306" i="2" s="1"/>
  <c r="L309" i="2"/>
  <c r="M315" i="2"/>
  <c r="T315" i="2"/>
  <c r="T324" i="2"/>
  <c r="T347" i="2"/>
  <c r="X348" i="2"/>
  <c r="AB348" i="2" s="1"/>
  <c r="M356" i="2"/>
  <c r="M373" i="2"/>
  <c r="T388" i="2"/>
  <c r="T396" i="2"/>
  <c r="M405" i="2"/>
  <c r="M456" i="2"/>
  <c r="L461" i="2"/>
  <c r="M489" i="2"/>
  <c r="T489" i="2"/>
  <c r="M504" i="2"/>
  <c r="M513" i="2"/>
  <c r="M537" i="2"/>
  <c r="L540" i="2"/>
  <c r="T112" i="2"/>
  <c r="X213" i="2"/>
  <c r="AA213" i="2" s="1"/>
  <c r="T219" i="2"/>
  <c r="M229" i="2"/>
  <c r="L246" i="2"/>
  <c r="T246" i="2"/>
  <c r="L255" i="2"/>
  <c r="T269" i="2"/>
  <c r="L348" i="2"/>
  <c r="L104" i="2"/>
  <c r="L117" i="2"/>
  <c r="T117" i="2"/>
  <c r="M117" i="2"/>
  <c r="L151" i="2"/>
  <c r="L340" i="2"/>
  <c r="M368" i="2"/>
  <c r="M382" i="2"/>
  <c r="T382" i="2"/>
  <c r="X394" i="2"/>
  <c r="AB394" i="2" s="1"/>
  <c r="L394" i="2"/>
  <c r="L534" i="2"/>
  <c r="T534" i="2"/>
  <c r="M104" i="2"/>
  <c r="M137" i="2"/>
  <c r="L137" i="2"/>
  <c r="T161" i="2"/>
  <c r="M161" i="2"/>
  <c r="L161" i="2"/>
  <c r="M239" i="2"/>
  <c r="X239" i="2"/>
  <c r="AF239" i="2" s="1"/>
  <c r="T239" i="2"/>
  <c r="L108" i="2"/>
  <c r="L133" i="2"/>
  <c r="L168" i="2"/>
  <c r="T168" i="2"/>
  <c r="M176" i="2"/>
  <c r="T188" i="2"/>
  <c r="M188" i="2"/>
  <c r="M211" i="2"/>
  <c r="L226" i="2"/>
  <c r="L290" i="2"/>
  <c r="T290" i="2"/>
  <c r="M290" i="2"/>
  <c r="T372" i="2"/>
  <c r="M372" i="2"/>
  <c r="L372" i="2"/>
  <c r="L381" i="2"/>
  <c r="M381" i="2"/>
  <c r="L382" i="2"/>
  <c r="M450" i="2"/>
  <c r="M525" i="2"/>
  <c r="M534" i="2"/>
  <c r="L113" i="2"/>
  <c r="T192" i="2"/>
  <c r="M192" i="2"/>
  <c r="L259" i="2"/>
  <c r="L451" i="2"/>
  <c r="X451" i="2"/>
  <c r="AA451" i="2" s="1"/>
  <c r="T451" i="2"/>
  <c r="M550" i="2"/>
  <c r="L550" i="2"/>
  <c r="L109" i="2"/>
  <c r="T109" i="2"/>
  <c r="L145" i="2"/>
  <c r="T145" i="2"/>
  <c r="M178" i="2"/>
  <c r="L178" i="2"/>
  <c r="T228" i="2"/>
  <c r="M228" i="2"/>
  <c r="L282" i="2"/>
  <c r="T282" i="2"/>
  <c r="M282" i="2"/>
  <c r="L326" i="2"/>
  <c r="L500" i="2"/>
  <c r="T500" i="2"/>
  <c r="T104" i="2"/>
  <c r="T113" i="2"/>
  <c r="M153" i="2"/>
  <c r="M195" i="2"/>
  <c r="M203" i="2"/>
  <c r="T203" i="2"/>
  <c r="T208" i="2"/>
  <c r="M208" i="2"/>
  <c r="M224" i="2"/>
  <c r="M231" i="2"/>
  <c r="T231" i="2"/>
  <c r="T236" i="2"/>
  <c r="M236" i="2"/>
  <c r="L251" i="2"/>
  <c r="L254" i="2"/>
  <c r="T254" i="2"/>
  <c r="L298" i="2"/>
  <c r="T298" i="2"/>
  <c r="L422" i="2"/>
  <c r="M422" i="2"/>
  <c r="M462" i="2"/>
  <c r="L480" i="2"/>
  <c r="M500" i="2"/>
  <c r="M505" i="2"/>
  <c r="L505" i="2"/>
  <c r="L519" i="2"/>
  <c r="X519" i="2"/>
  <c r="AA519" i="2" s="1"/>
  <c r="T519" i="2"/>
  <c r="M519" i="2"/>
  <c r="L233" i="2"/>
  <c r="L297" i="2"/>
  <c r="L308" i="2"/>
  <c r="T308" i="2"/>
  <c r="M314" i="2"/>
  <c r="M332" i="2"/>
  <c r="L332" i="2"/>
  <c r="M337" i="2"/>
  <c r="M378" i="2"/>
  <c r="L378" i="2"/>
  <c r="M389" i="2"/>
  <c r="M401" i="2"/>
  <c r="M444" i="2"/>
  <c r="X455" i="2"/>
  <c r="AA455" i="2" s="1"/>
  <c r="M460" i="2"/>
  <c r="M464" i="2"/>
  <c r="M477" i="2"/>
  <c r="L477" i="2"/>
  <c r="L486" i="2"/>
  <c r="M486" i="2"/>
  <c r="L488" i="2"/>
  <c r="L503" i="2"/>
  <c r="T503" i="2"/>
  <c r="M503" i="2"/>
  <c r="L508" i="2"/>
  <c r="T508" i="2"/>
  <c r="M508" i="2"/>
  <c r="M523" i="2"/>
  <c r="X541" i="2"/>
  <c r="AF541" i="2" s="1"/>
  <c r="M541" i="2"/>
  <c r="T100" i="2"/>
  <c r="X100" i="2"/>
  <c r="AD100" i="2" s="1"/>
  <c r="T101" i="2"/>
  <c r="X109" i="2"/>
  <c r="AD109" i="2" s="1"/>
  <c r="X117" i="2"/>
  <c r="T144" i="2"/>
  <c r="X144" i="2"/>
  <c r="AF144" i="2" s="1"/>
  <c r="L158" i="2"/>
  <c r="X161" i="2"/>
  <c r="AD161" i="2" s="1"/>
  <c r="X168" i="2"/>
  <c r="AB168" i="2" s="1"/>
  <c r="X192" i="2"/>
  <c r="T200" i="2"/>
  <c r="X203" i="2"/>
  <c r="AD203" i="2" s="1"/>
  <c r="X208" i="2"/>
  <c r="L217" i="2"/>
  <c r="M221" i="2"/>
  <c r="X231" i="2"/>
  <c r="AF231" i="2" s="1"/>
  <c r="M233" i="2"/>
  <c r="L241" i="2"/>
  <c r="L257" i="2"/>
  <c r="T257" i="2"/>
  <c r="M257" i="2"/>
  <c r="L258" i="2"/>
  <c r="M265" i="2"/>
  <c r="L286" i="2"/>
  <c r="T286" i="2"/>
  <c r="M286" i="2"/>
  <c r="L294" i="2"/>
  <c r="T294" i="2"/>
  <c r="M294" i="2"/>
  <c r="M312" i="2"/>
  <c r="M320" i="2"/>
  <c r="L320" i="2"/>
  <c r="M328" i="2"/>
  <c r="L328" i="2"/>
  <c r="M353" i="2"/>
  <c r="L360" i="2"/>
  <c r="L365" i="2"/>
  <c r="X423" i="2"/>
  <c r="AB423" i="2" s="1"/>
  <c r="L428" i="2"/>
  <c r="M428" i="2"/>
  <c r="T436" i="2"/>
  <c r="M436" i="2"/>
  <c r="X439" i="2"/>
  <c r="AB439" i="2" s="1"/>
  <c r="L439" i="2"/>
  <c r="M449" i="2"/>
  <c r="L470" i="2"/>
  <c r="M470" i="2"/>
  <c r="L539" i="2"/>
  <c r="M539" i="2"/>
  <c r="L548" i="2"/>
  <c r="M548" i="2"/>
  <c r="L253" i="2"/>
  <c r="T253" i="2"/>
  <c r="M253" i="2"/>
  <c r="L322" i="2"/>
  <c r="M347" i="2"/>
  <c r="M498" i="2"/>
  <c r="X104" i="2"/>
  <c r="AB104" i="2" s="1"/>
  <c r="X136" i="2"/>
  <c r="AD136" i="2" s="1"/>
  <c r="X169" i="2"/>
  <c r="L174" i="2"/>
  <c r="M197" i="2"/>
  <c r="X207" i="2"/>
  <c r="AB207" i="2" s="1"/>
  <c r="M213" i="2"/>
  <c r="M217" i="2"/>
  <c r="M220" i="2"/>
  <c r="X220" i="2"/>
  <c r="AF220" i="2" s="1"/>
  <c r="X237" i="2"/>
  <c r="AA237" i="2" s="1"/>
  <c r="M241" i="2"/>
  <c r="L244" i="2"/>
  <c r="M247" i="2"/>
  <c r="M249" i="2"/>
  <c r="M262" i="2"/>
  <c r="L262" i="2"/>
  <c r="L278" i="2"/>
  <c r="L316" i="2"/>
  <c r="M336" i="2"/>
  <c r="L336" i="2"/>
  <c r="L337" i="2"/>
  <c r="M344" i="2"/>
  <c r="L344" i="2"/>
  <c r="M345" i="2"/>
  <c r="L357" i="2"/>
  <c r="M365" i="2"/>
  <c r="M370" i="2"/>
  <c r="L376" i="2"/>
  <c r="M413" i="2"/>
  <c r="M417" i="2"/>
  <c r="L432" i="2"/>
  <c r="M441" i="2"/>
  <c r="T441" i="2"/>
  <c r="L441" i="2"/>
  <c r="M445" i="2"/>
  <c r="X447" i="2"/>
  <c r="AA447" i="2" s="1"/>
  <c r="M447" i="2"/>
  <c r="M453" i="2"/>
  <c r="L453" i="2"/>
  <c r="L482" i="2"/>
  <c r="M514" i="2"/>
  <c r="M522" i="2"/>
  <c r="L522" i="2"/>
  <c r="L523" i="2"/>
  <c r="X545" i="2"/>
  <c r="AA545" i="2" s="1"/>
  <c r="M545" i="2"/>
  <c r="X253" i="2"/>
  <c r="AD253" i="2" s="1"/>
  <c r="X257" i="2"/>
  <c r="T276" i="2"/>
  <c r="X282" i="2"/>
  <c r="X286" i="2"/>
  <c r="AD286" i="2" s="1"/>
  <c r="X290" i="2"/>
  <c r="X294" i="2"/>
  <c r="AF294" i="2" s="1"/>
  <c r="T306" i="2"/>
  <c r="L310" i="2"/>
  <c r="T310" i="2"/>
  <c r="T311" i="2"/>
  <c r="T331" i="2"/>
  <c r="X333" i="2"/>
  <c r="AF333" i="2" s="1"/>
  <c r="T335" i="2"/>
  <c r="X372" i="2"/>
  <c r="AA372" i="2" s="1"/>
  <c r="X391" i="2"/>
  <c r="X399" i="2"/>
  <c r="AF399" i="2" s="1"/>
  <c r="X441" i="2"/>
  <c r="AA441" i="2" s="1"/>
  <c r="X443" i="2"/>
  <c r="X503" i="2"/>
  <c r="AD503" i="2" s="1"/>
  <c r="X508" i="2"/>
  <c r="AD508" i="2" s="1"/>
  <c r="T511" i="2"/>
  <c r="X511" i="2"/>
  <c r="AB511" i="2" s="1"/>
  <c r="M530" i="2"/>
  <c r="T530" i="2"/>
  <c r="X530" i="2"/>
  <c r="AD530" i="2" s="1"/>
  <c r="X258" i="2"/>
  <c r="X262" i="2"/>
  <c r="AD262" i="2" s="1"/>
  <c r="X264" i="2"/>
  <c r="AA264" i="2" s="1"/>
  <c r="X278" i="2"/>
  <c r="AD278" i="2" s="1"/>
  <c r="X325" i="2"/>
  <c r="X347" i="2"/>
  <c r="X376" i="2"/>
  <c r="AF376" i="2" s="1"/>
  <c r="X382" i="2"/>
  <c r="AA382" i="2" s="1"/>
  <c r="X430" i="2"/>
  <c r="AF430" i="2" s="1"/>
  <c r="L443" i="2"/>
  <c r="X500" i="2"/>
  <c r="AF500" i="2" s="1"/>
  <c r="X521" i="2"/>
  <c r="AA521" i="2" s="1"/>
  <c r="X534" i="2"/>
  <c r="AF534" i="2" s="1"/>
  <c r="L537" i="2"/>
  <c r="M100" i="2"/>
  <c r="T103" i="2"/>
  <c r="X103" i="2"/>
  <c r="AA103" i="2" s="1"/>
  <c r="M113" i="2"/>
  <c r="X113" i="2"/>
  <c r="AD113" i="2" s="1"/>
  <c r="L129" i="2"/>
  <c r="T129" i="2"/>
  <c r="T133" i="2"/>
  <c r="M145" i="2"/>
  <c r="X145" i="2"/>
  <c r="AF145" i="2" s="1"/>
  <c r="T152" i="2"/>
  <c r="X152" i="2"/>
  <c r="AD152" i="2" s="1"/>
  <c r="T153" i="2"/>
  <c r="L162" i="2"/>
  <c r="T177" i="2"/>
  <c r="M180" i="2"/>
  <c r="T181" i="2"/>
  <c r="T187" i="2"/>
  <c r="X187" i="2"/>
  <c r="X188" i="2"/>
  <c r="AB188" i="2" s="1"/>
  <c r="L197" i="2"/>
  <c r="M200" i="2"/>
  <c r="X200" i="2"/>
  <c r="AA200" i="2" s="1"/>
  <c r="X205" i="2"/>
  <c r="AD205" i="2" s="1"/>
  <c r="M209" i="2"/>
  <c r="L213" i="2"/>
  <c r="T215" i="2"/>
  <c r="X215" i="2"/>
  <c r="X221" i="2"/>
  <c r="AA221" i="2" s="1"/>
  <c r="L225" i="2"/>
  <c r="T227" i="2"/>
  <c r="X227" i="2"/>
  <c r="AF227" i="2" s="1"/>
  <c r="X228" i="2"/>
  <c r="L247" i="2"/>
  <c r="T252" i="2"/>
  <c r="M254" i="2"/>
  <c r="X254" i="2"/>
  <c r="AA254" i="2" s="1"/>
  <c r="L263" i="2"/>
  <c r="T266" i="2"/>
  <c r="T270" i="2"/>
  <c r="M274" i="2"/>
  <c r="X274" i="2"/>
  <c r="AF274" i="2" s="1"/>
  <c r="X276" i="2"/>
  <c r="AB276" i="2" s="1"/>
  <c r="M298" i="2"/>
  <c r="X298" i="2"/>
  <c r="T302" i="2"/>
  <c r="M308" i="2"/>
  <c r="X308" i="2"/>
  <c r="AF308" i="2" s="1"/>
  <c r="M311" i="2"/>
  <c r="X311" i="2"/>
  <c r="AD311" i="2" s="1"/>
  <c r="T312" i="2"/>
  <c r="T314" i="2"/>
  <c r="T316" i="2"/>
  <c r="X316" i="2"/>
  <c r="L321" i="2"/>
  <c r="M324" i="2"/>
  <c r="X324" i="2"/>
  <c r="AD324" i="2" s="1"/>
  <c r="M329" i="2"/>
  <c r="X331" i="2"/>
  <c r="AB331" i="2" s="1"/>
  <c r="T340" i="2"/>
  <c r="X345" i="2"/>
  <c r="AA345" i="2" s="1"/>
  <c r="X353" i="2"/>
  <c r="M357" i="2"/>
  <c r="X366" i="2"/>
  <c r="AD366" i="2" s="1"/>
  <c r="T368" i="2"/>
  <c r="T370" i="2"/>
  <c r="X370" i="2"/>
  <c r="AA370" i="2" s="1"/>
  <c r="X371" i="2"/>
  <c r="AA371" i="2" s="1"/>
  <c r="X414" i="2"/>
  <c r="L414" i="2"/>
  <c r="X419" i="2"/>
  <c r="AB419" i="2" s="1"/>
  <c r="M380" i="2"/>
  <c r="T380" i="2"/>
  <c r="X392" i="2"/>
  <c r="AF392" i="2" s="1"/>
  <c r="X393" i="2"/>
  <c r="M393" i="2"/>
  <c r="X402" i="2"/>
  <c r="AA402" i="2" s="1"/>
  <c r="L402" i="2"/>
  <c r="L418" i="2"/>
  <c r="L130" i="2"/>
  <c r="L146" i="2"/>
  <c r="L153" i="2"/>
  <c r="L177" i="2"/>
  <c r="L194" i="2"/>
  <c r="M243" i="2"/>
  <c r="L270" i="2"/>
  <c r="L312" i="2"/>
  <c r="M317" i="2"/>
  <c r="M325" i="2"/>
  <c r="M333" i="2"/>
  <c r="L361" i="2"/>
  <c r="M361" i="2"/>
  <c r="L362" i="2"/>
  <c r="L371" i="2"/>
  <c r="T371" i="2"/>
  <c r="M374" i="2"/>
  <c r="X406" i="2"/>
  <c r="AB406" i="2" s="1"/>
  <c r="L406" i="2"/>
  <c r="X153" i="2"/>
  <c r="AF153" i="2" s="1"/>
  <c r="L170" i="2"/>
  <c r="X177" i="2"/>
  <c r="AF177" i="2" s="1"/>
  <c r="L181" i="2"/>
  <c r="X189" i="2"/>
  <c r="AD189" i="2" s="1"/>
  <c r="L190" i="2"/>
  <c r="X229" i="2"/>
  <c r="X236" i="2"/>
  <c r="X252" i="2"/>
  <c r="AA252" i="2" s="1"/>
  <c r="X270" i="2"/>
  <c r="M302" i="2"/>
  <c r="X302" i="2"/>
  <c r="X312" i="2"/>
  <c r="AB312" i="2" s="1"/>
  <c r="X314" i="2"/>
  <c r="AD314" i="2" s="1"/>
  <c r="M316" i="2"/>
  <c r="X327" i="2"/>
  <c r="M340" i="2"/>
  <c r="X340" i="2"/>
  <c r="AA340" i="2" s="1"/>
  <c r="M355" i="2"/>
  <c r="X355" i="2"/>
  <c r="AF355" i="2" s="1"/>
  <c r="T355" i="2"/>
  <c r="L367" i="2"/>
  <c r="L368" i="2"/>
  <c r="X410" i="2"/>
  <c r="AF410" i="2" s="1"/>
  <c r="L410" i="2"/>
  <c r="L420" i="2"/>
  <c r="X368" i="2"/>
  <c r="AA368" i="2" s="1"/>
  <c r="X384" i="2"/>
  <c r="AD384" i="2" s="1"/>
  <c r="L385" i="2"/>
  <c r="X397" i="2"/>
  <c r="AA397" i="2" s="1"/>
  <c r="X403" i="2"/>
  <c r="AD403" i="2" s="1"/>
  <c r="X407" i="2"/>
  <c r="AA407" i="2" s="1"/>
  <c r="X411" i="2"/>
  <c r="X415" i="2"/>
  <c r="AA415" i="2" s="1"/>
  <c r="T427" i="2"/>
  <c r="X427" i="2"/>
  <c r="AD427" i="2" s="1"/>
  <c r="X431" i="2"/>
  <c r="AA431" i="2" s="1"/>
  <c r="M435" i="2"/>
  <c r="M452" i="2"/>
  <c r="T459" i="2"/>
  <c r="X459" i="2"/>
  <c r="AA459" i="2" s="1"/>
  <c r="X469" i="2"/>
  <c r="AA469" i="2" s="1"/>
  <c r="T477" i="2"/>
  <c r="X480" i="2"/>
  <c r="AD480" i="2" s="1"/>
  <c r="T485" i="2"/>
  <c r="M488" i="2"/>
  <c r="X488" i="2"/>
  <c r="AD488" i="2" s="1"/>
  <c r="T491" i="2"/>
  <c r="M501" i="2"/>
  <c r="T514" i="2"/>
  <c r="T524" i="2"/>
  <c r="X524" i="2"/>
  <c r="AF524" i="2" s="1"/>
  <c r="L527" i="2"/>
  <c r="M531" i="2"/>
  <c r="M535" i="2"/>
  <c r="T548" i="2"/>
  <c r="X548" i="2"/>
  <c r="AF548" i="2" s="1"/>
  <c r="T435" i="2"/>
  <c r="X435" i="2"/>
  <c r="AD435" i="2" s="1"/>
  <c r="L447" i="2"/>
  <c r="T480" i="2"/>
  <c r="T488" i="2"/>
  <c r="X549" i="2"/>
  <c r="AA549" i="2" s="1"/>
  <c r="L546" i="2"/>
  <c r="M549" i="2"/>
  <c r="X390" i="2"/>
  <c r="AB390" i="2" s="1"/>
  <c r="X395" i="2"/>
  <c r="X398" i="2"/>
  <c r="AF398" i="2" s="1"/>
  <c r="X401" i="2"/>
  <c r="AA401" i="2" s="1"/>
  <c r="X404" i="2"/>
  <c r="AF404" i="2" s="1"/>
  <c r="X405" i="2"/>
  <c r="AA405" i="2" s="1"/>
  <c r="X408" i="2"/>
  <c r="AF408" i="2" s="1"/>
  <c r="X409" i="2"/>
  <c r="AF409" i="2" s="1"/>
  <c r="X412" i="2"/>
  <c r="AF412" i="2" s="1"/>
  <c r="X413" i="2"/>
  <c r="AA413" i="2" s="1"/>
  <c r="X416" i="2"/>
  <c r="AD416" i="2" s="1"/>
  <c r="X417" i="2"/>
  <c r="AA417" i="2" s="1"/>
  <c r="M454" i="2"/>
  <c r="M458" i="2"/>
  <c r="X467" i="2"/>
  <c r="AF467" i="2" s="1"/>
  <c r="X472" i="2"/>
  <c r="AF472" i="2" s="1"/>
  <c r="M473" i="2"/>
  <c r="X477" i="2"/>
  <c r="AA477" i="2" s="1"/>
  <c r="X485" i="2"/>
  <c r="AA485" i="2" s="1"/>
  <c r="X491" i="2"/>
  <c r="AB491" i="2" s="1"/>
  <c r="M497" i="2"/>
  <c r="M509" i="2"/>
  <c r="L514" i="2"/>
  <c r="X514" i="2"/>
  <c r="AA514" i="2" s="1"/>
  <c r="M517" i="2"/>
  <c r="L524" i="2"/>
  <c r="L536" i="2"/>
  <c r="L102" i="2"/>
  <c r="T137" i="2"/>
  <c r="L149" i="2"/>
  <c r="L101" i="2"/>
  <c r="L105" i="2"/>
  <c r="M108" i="2"/>
  <c r="T108" i="2"/>
  <c r="T111" i="2"/>
  <c r="X111" i="2"/>
  <c r="AB111" i="2" s="1"/>
  <c r="T115" i="2"/>
  <c r="X115" i="2"/>
  <c r="AB115" i="2" s="1"/>
  <c r="L116" i="2"/>
  <c r="M116" i="2"/>
  <c r="X119" i="2"/>
  <c r="AD119" i="2" s="1"/>
  <c r="T119" i="2"/>
  <c r="M124" i="2"/>
  <c r="T124" i="2"/>
  <c r="T125" i="2"/>
  <c r="X128" i="2"/>
  <c r="AB128" i="2" s="1"/>
  <c r="T128" i="2"/>
  <c r="M128" i="2"/>
  <c r="X131" i="2"/>
  <c r="AB131" i="2" s="1"/>
  <c r="M133" i="2"/>
  <c r="X133" i="2"/>
  <c r="AB133" i="2" s="1"/>
  <c r="X137" i="2"/>
  <c r="AB137" i="2" s="1"/>
  <c r="T141" i="2"/>
  <c r="M144" i="2"/>
  <c r="T149" i="2"/>
  <c r="M152" i="2"/>
  <c r="T157" i="2"/>
  <c r="M160" i="2"/>
  <c r="T165" i="2"/>
  <c r="M168" i="2"/>
  <c r="T173" i="2"/>
  <c r="L176" i="2"/>
  <c r="X176" i="2"/>
  <c r="AF176" i="2" s="1"/>
  <c r="T176" i="2"/>
  <c r="T121" i="2"/>
  <c r="X193" i="2"/>
  <c r="L193" i="2"/>
  <c r="L132" i="2"/>
  <c r="M132" i="2"/>
  <c r="M138" i="2"/>
  <c r="L140" i="2"/>
  <c r="X140" i="2"/>
  <c r="T140" i="2"/>
  <c r="L148" i="2"/>
  <c r="X148" i="2"/>
  <c r="T148" i="2"/>
  <c r="L156" i="2"/>
  <c r="X156" i="2"/>
  <c r="T156" i="2"/>
  <c r="L164" i="2"/>
  <c r="X164" i="2"/>
  <c r="T164" i="2"/>
  <c r="L172" i="2"/>
  <c r="X172" i="2"/>
  <c r="AF172" i="2" s="1"/>
  <c r="T172" i="2"/>
  <c r="M193" i="2"/>
  <c r="M121" i="2"/>
  <c r="X121" i="2"/>
  <c r="AD121" i="2" s="1"/>
  <c r="M125" i="2"/>
  <c r="X125" i="2"/>
  <c r="AA125" i="2" s="1"/>
  <c r="L138" i="2"/>
  <c r="L141" i="2"/>
  <c r="L157" i="2"/>
  <c r="L165" i="2"/>
  <c r="L173" i="2"/>
  <c r="L180" i="2"/>
  <c r="X180" i="2"/>
  <c r="AD180" i="2" s="1"/>
  <c r="T180" i="2"/>
  <c r="X101" i="2"/>
  <c r="X105" i="2"/>
  <c r="AF105" i="2" s="1"/>
  <c r="X108" i="2"/>
  <c r="AA108" i="2" s="1"/>
  <c r="X112" i="2"/>
  <c r="AD112" i="2" s="1"/>
  <c r="X116" i="2"/>
  <c r="X124" i="2"/>
  <c r="X129" i="2"/>
  <c r="AF129" i="2" s="1"/>
  <c r="X130" i="2"/>
  <c r="X141" i="2"/>
  <c r="X149" i="2"/>
  <c r="X157" i="2"/>
  <c r="AD157" i="2" s="1"/>
  <c r="X165" i="2"/>
  <c r="AA165" i="2" s="1"/>
  <c r="X173" i="2"/>
  <c r="X181" i="2"/>
  <c r="M185" i="2"/>
  <c r="M187" i="2"/>
  <c r="L188" i="2"/>
  <c r="L192" i="2"/>
  <c r="T195" i="2"/>
  <c r="X195" i="2"/>
  <c r="AF195" i="2" s="1"/>
  <c r="L196" i="2"/>
  <c r="T199" i="2"/>
  <c r="X199" i="2"/>
  <c r="X201" i="2"/>
  <c r="AF201" i="2" s="1"/>
  <c r="L205" i="2"/>
  <c r="L208" i="2"/>
  <c r="T211" i="2"/>
  <c r="X211" i="2"/>
  <c r="L212" i="2"/>
  <c r="T216" i="2"/>
  <c r="X217" i="2"/>
  <c r="AB217" i="2" s="1"/>
  <c r="L220" i="2"/>
  <c r="T224" i="2"/>
  <c r="X225" i="2"/>
  <c r="L228" i="2"/>
  <c r="T232" i="2"/>
  <c r="X233" i="2"/>
  <c r="AF233" i="2" s="1"/>
  <c r="L236" i="2"/>
  <c r="T240" i="2"/>
  <c r="X241" i="2"/>
  <c r="T248" i="2"/>
  <c r="X248" i="2"/>
  <c r="M251" i="2"/>
  <c r="L266" i="2"/>
  <c r="X268" i="2"/>
  <c r="AA268" i="2" s="1"/>
  <c r="T280" i="2"/>
  <c r="X280" i="2"/>
  <c r="AF280" i="2" s="1"/>
  <c r="L281" i="2"/>
  <c r="M281" i="2"/>
  <c r="M292" i="2"/>
  <c r="X292" i="2"/>
  <c r="AF292" i="2" s="1"/>
  <c r="T292" i="2"/>
  <c r="L293" i="2"/>
  <c r="T293" i="2"/>
  <c r="M293" i="2"/>
  <c r="L277" i="2"/>
  <c r="M277" i="2"/>
  <c r="T277" i="2"/>
  <c r="L216" i="2"/>
  <c r="L224" i="2"/>
  <c r="L232" i="2"/>
  <c r="L240" i="2"/>
  <c r="L267" i="2"/>
  <c r="L269" i="2"/>
  <c r="M269" i="2"/>
  <c r="M284" i="2"/>
  <c r="X284" i="2"/>
  <c r="AA284" i="2" s="1"/>
  <c r="T284" i="2"/>
  <c r="L285" i="2"/>
  <c r="T285" i="2"/>
  <c r="M285" i="2"/>
  <c r="X191" i="2"/>
  <c r="AD191" i="2" s="1"/>
  <c r="X209" i="2"/>
  <c r="X216" i="2"/>
  <c r="AA216" i="2" s="1"/>
  <c r="X224" i="2"/>
  <c r="AF224" i="2" s="1"/>
  <c r="X232" i="2"/>
  <c r="AB232" i="2" s="1"/>
  <c r="X240" i="2"/>
  <c r="AA240" i="2" s="1"/>
  <c r="X260" i="2"/>
  <c r="AF260" i="2" s="1"/>
  <c r="T262" i="2"/>
  <c r="L265" i="2"/>
  <c r="X265" i="2"/>
  <c r="AD265" i="2" s="1"/>
  <c r="T265" i="2"/>
  <c r="M272" i="2"/>
  <c r="X272" i="2"/>
  <c r="AB272" i="2" s="1"/>
  <c r="T272" i="2"/>
  <c r="L273" i="2"/>
  <c r="M273" i="2"/>
  <c r="T273" i="2"/>
  <c r="M288" i="2"/>
  <c r="X288" i="2"/>
  <c r="AF288" i="2" s="1"/>
  <c r="T288" i="2"/>
  <c r="L289" i="2"/>
  <c r="T289" i="2"/>
  <c r="M289" i="2"/>
  <c r="X246" i="2"/>
  <c r="AB246" i="2" s="1"/>
  <c r="X256" i="2"/>
  <c r="AF256" i="2" s="1"/>
  <c r="X266" i="2"/>
  <c r="AF266" i="2" s="1"/>
  <c r="X269" i="2"/>
  <c r="AD269" i="2" s="1"/>
  <c r="X281" i="2"/>
  <c r="AD281" i="2" s="1"/>
  <c r="X283" i="2"/>
  <c r="AD283" i="2" s="1"/>
  <c r="X285" i="2"/>
  <c r="X287" i="2"/>
  <c r="AF287" i="2" s="1"/>
  <c r="X289" i="2"/>
  <c r="AF289" i="2" s="1"/>
  <c r="X291" i="2"/>
  <c r="AF291" i="2" s="1"/>
  <c r="X293" i="2"/>
  <c r="X295" i="2"/>
  <c r="AF295" i="2" s="1"/>
  <c r="M297" i="2"/>
  <c r="X297" i="2"/>
  <c r="AD297" i="2" s="1"/>
  <c r="X299" i="2"/>
  <c r="AB299" i="2" s="1"/>
  <c r="M301" i="2"/>
  <c r="X301" i="2"/>
  <c r="AF301" i="2" s="1"/>
  <c r="X303" i="2"/>
  <c r="AA303" i="2" s="1"/>
  <c r="M305" i="2"/>
  <c r="X305" i="2"/>
  <c r="AA305" i="2" s="1"/>
  <c r="X307" i="2"/>
  <c r="AD307" i="2" s="1"/>
  <c r="T320" i="2"/>
  <c r="X321" i="2"/>
  <c r="AF321" i="2" s="1"/>
  <c r="X323" i="2"/>
  <c r="AF323" i="2" s="1"/>
  <c r="T327" i="2"/>
  <c r="T328" i="2"/>
  <c r="T332" i="2"/>
  <c r="T336" i="2"/>
  <c r="X337" i="2"/>
  <c r="X341" i="2"/>
  <c r="AF341" i="2" s="1"/>
  <c r="T344" i="2"/>
  <c r="L345" i="2"/>
  <c r="T351" i="2"/>
  <c r="X351" i="2"/>
  <c r="M352" i="2"/>
  <c r="X352" i="2"/>
  <c r="AF352" i="2" s="1"/>
  <c r="L353" i="2"/>
  <c r="T359" i="2"/>
  <c r="X359" i="2"/>
  <c r="AD359" i="2" s="1"/>
  <c r="T360" i="2"/>
  <c r="T366" i="2"/>
  <c r="T296" i="2"/>
  <c r="X296" i="2"/>
  <c r="AF296" i="2" s="1"/>
  <c r="T297" i="2"/>
  <c r="T300" i="2"/>
  <c r="X300" i="2"/>
  <c r="AF300" i="2" s="1"/>
  <c r="T301" i="2"/>
  <c r="T304" i="2"/>
  <c r="X304" i="2"/>
  <c r="T305" i="2"/>
  <c r="L317" i="2"/>
  <c r="L325" i="2"/>
  <c r="L333" i="2"/>
  <c r="T339" i="2"/>
  <c r="X339" i="2"/>
  <c r="T343" i="2"/>
  <c r="X343" i="2"/>
  <c r="AB343" i="2" s="1"/>
  <c r="T352" i="2"/>
  <c r="T356" i="2"/>
  <c r="M366" i="2"/>
  <c r="L366" i="2"/>
  <c r="L377" i="2"/>
  <c r="T364" i="2"/>
  <c r="M364" i="2"/>
  <c r="X273" i="2"/>
  <c r="X277" i="2"/>
  <c r="X320" i="2"/>
  <c r="AB320" i="2" s="1"/>
  <c r="X328" i="2"/>
  <c r="AA328" i="2" s="1"/>
  <c r="X332" i="2"/>
  <c r="X336" i="2"/>
  <c r="AA336" i="2" s="1"/>
  <c r="X344" i="2"/>
  <c r="AD344" i="2" s="1"/>
  <c r="X349" i="2"/>
  <c r="AD349" i="2" s="1"/>
  <c r="X356" i="2"/>
  <c r="AD356" i="2" s="1"/>
  <c r="M360" i="2"/>
  <c r="X360" i="2"/>
  <c r="AD360" i="2" s="1"/>
  <c r="M369" i="2"/>
  <c r="X357" i="2"/>
  <c r="AA357" i="2" s="1"/>
  <c r="X364" i="2"/>
  <c r="AB364" i="2" s="1"/>
  <c r="L380" i="2"/>
  <c r="T384" i="2"/>
  <c r="M385" i="2"/>
  <c r="L386" i="2"/>
  <c r="L388" i="2"/>
  <c r="L392" i="2"/>
  <c r="L396" i="2"/>
  <c r="L400" i="2"/>
  <c r="L404" i="2"/>
  <c r="L408" i="2"/>
  <c r="L412" i="2"/>
  <c r="L416" i="2"/>
  <c r="M419" i="2"/>
  <c r="M423" i="2"/>
  <c r="L431" i="2"/>
  <c r="X432" i="2"/>
  <c r="AF432" i="2" s="1"/>
  <c r="L436" i="2"/>
  <c r="M439" i="2"/>
  <c r="M443" i="2"/>
  <c r="T445" i="2"/>
  <c r="X445" i="2"/>
  <c r="AB445" i="2" s="1"/>
  <c r="T447" i="2"/>
  <c r="L449" i="2"/>
  <c r="T453" i="2"/>
  <c r="X453" i="2"/>
  <c r="AA453" i="2" s="1"/>
  <c r="L455" i="2"/>
  <c r="L457" i="2"/>
  <c r="T461" i="2"/>
  <c r="X461" i="2"/>
  <c r="AB461" i="2" s="1"/>
  <c r="M481" i="2"/>
  <c r="X481" i="2"/>
  <c r="T481" i="2"/>
  <c r="L490" i="2"/>
  <c r="L492" i="2"/>
  <c r="X380" i="2"/>
  <c r="AD380" i="2" s="1"/>
  <c r="L389" i="2"/>
  <c r="L393" i="2"/>
  <c r="L397" i="2"/>
  <c r="L401" i="2"/>
  <c r="M404" i="2"/>
  <c r="L405" i="2"/>
  <c r="M408" i="2"/>
  <c r="L409" i="2"/>
  <c r="M412" i="2"/>
  <c r="L413" i="2"/>
  <c r="M416" i="2"/>
  <c r="L417" i="2"/>
  <c r="T419" i="2"/>
  <c r="T423" i="2"/>
  <c r="M426" i="2"/>
  <c r="M431" i="2"/>
  <c r="X433" i="2"/>
  <c r="AF433" i="2" s="1"/>
  <c r="T439" i="2"/>
  <c r="T443" i="2"/>
  <c r="T449" i="2"/>
  <c r="X449" i="2"/>
  <c r="AD449" i="2" s="1"/>
  <c r="M455" i="2"/>
  <c r="T457" i="2"/>
  <c r="X457" i="2"/>
  <c r="AD457" i="2" s="1"/>
  <c r="T467" i="2"/>
  <c r="T469" i="2"/>
  <c r="M471" i="2"/>
  <c r="M483" i="2"/>
  <c r="L483" i="2"/>
  <c r="X483" i="2"/>
  <c r="AD483" i="2" s="1"/>
  <c r="T483" i="2"/>
  <c r="T404" i="2"/>
  <c r="T408" i="2"/>
  <c r="T412" i="2"/>
  <c r="T416" i="2"/>
  <c r="T426" i="2"/>
  <c r="X426" i="2"/>
  <c r="AD426" i="2" s="1"/>
  <c r="T431" i="2"/>
  <c r="T455" i="2"/>
  <c r="M467" i="2"/>
  <c r="L467" i="2"/>
  <c r="T472" i="2"/>
  <c r="T475" i="2"/>
  <c r="X475" i="2"/>
  <c r="AB475" i="2" s="1"/>
  <c r="M479" i="2"/>
  <c r="M482" i="2"/>
  <c r="L472" i="2"/>
  <c r="M472" i="2"/>
  <c r="X473" i="2"/>
  <c r="AB473" i="2" s="1"/>
  <c r="T473" i="2"/>
  <c r="L493" i="2"/>
  <c r="T493" i="2"/>
  <c r="M493" i="2"/>
  <c r="X493" i="2"/>
  <c r="AF493" i="2" s="1"/>
  <c r="L494" i="2"/>
  <c r="T495" i="2"/>
  <c r="X495" i="2"/>
  <c r="AB495" i="2" s="1"/>
  <c r="M496" i="2"/>
  <c r="L498" i="2"/>
  <c r="T506" i="2"/>
  <c r="X506" i="2"/>
  <c r="AB506" i="2" s="1"/>
  <c r="M512" i="2"/>
  <c r="M516" i="2"/>
  <c r="T522" i="2"/>
  <c r="X522" i="2"/>
  <c r="AD522" i="2" s="1"/>
  <c r="M526" i="2"/>
  <c r="X526" i="2"/>
  <c r="AB526" i="2" s="1"/>
  <c r="M527" i="2"/>
  <c r="L528" i="2"/>
  <c r="M529" i="2"/>
  <c r="X529" i="2"/>
  <c r="AD529" i="2" s="1"/>
  <c r="X538" i="2"/>
  <c r="AB538" i="2" s="1"/>
  <c r="T540" i="2"/>
  <c r="X540" i="2"/>
  <c r="AA540" i="2" s="1"/>
  <c r="L541" i="2"/>
  <c r="T544" i="2"/>
  <c r="X544" i="2"/>
  <c r="AF544" i="2" s="1"/>
  <c r="T496" i="2"/>
  <c r="X496" i="2"/>
  <c r="T498" i="2"/>
  <c r="X498" i="2"/>
  <c r="AA498" i="2" s="1"/>
  <c r="T512" i="2"/>
  <c r="X512" i="2"/>
  <c r="AB512" i="2" s="1"/>
  <c r="T516" i="2"/>
  <c r="X516" i="2"/>
  <c r="AA516" i="2" s="1"/>
  <c r="T526" i="2"/>
  <c r="T528" i="2"/>
  <c r="X528" i="2"/>
  <c r="AA528" i="2" s="1"/>
  <c r="T529" i="2"/>
  <c r="L545" i="2"/>
  <c r="L549" i="2"/>
  <c r="L110" i="2"/>
  <c r="X110" i="2"/>
  <c r="T110" i="2"/>
  <c r="M110" i="2"/>
  <c r="AA188" i="2"/>
  <c r="M114" i="2"/>
  <c r="L114" i="2"/>
  <c r="X114" i="2"/>
  <c r="T114" i="2"/>
  <c r="M102" i="2"/>
  <c r="X102" i="2"/>
  <c r="T102" i="2"/>
  <c r="M106" i="2"/>
  <c r="L106" i="2"/>
  <c r="X106" i="2"/>
  <c r="T106" i="2"/>
  <c r="M118" i="2"/>
  <c r="X118" i="2"/>
  <c r="T118" i="2"/>
  <c r="L118" i="2"/>
  <c r="L103" i="2"/>
  <c r="L107" i="2"/>
  <c r="L119" i="2"/>
  <c r="M122" i="2"/>
  <c r="L123" i="2"/>
  <c r="M126" i="2"/>
  <c r="M130" i="2"/>
  <c r="L131" i="2"/>
  <c r="M103" i="2"/>
  <c r="M111" i="2"/>
  <c r="L112" i="2"/>
  <c r="M115" i="2"/>
  <c r="M119" i="2"/>
  <c r="T122" i="2"/>
  <c r="X122" i="2"/>
  <c r="M123" i="2"/>
  <c r="L124" i="2"/>
  <c r="T126" i="2"/>
  <c r="X126" i="2"/>
  <c r="M127" i="2"/>
  <c r="L128" i="2"/>
  <c r="T130" i="2"/>
  <c r="M131" i="2"/>
  <c r="T134" i="2"/>
  <c r="X134" i="2"/>
  <c r="M135" i="2"/>
  <c r="T138" i="2"/>
  <c r="X138" i="2"/>
  <c r="M139" i="2"/>
  <c r="T142" i="2"/>
  <c r="X142" i="2"/>
  <c r="M143" i="2"/>
  <c r="T146" i="2"/>
  <c r="X146" i="2"/>
  <c r="M147" i="2"/>
  <c r="T150" i="2"/>
  <c r="X150" i="2"/>
  <c r="M151" i="2"/>
  <c r="T154" i="2"/>
  <c r="X154" i="2"/>
  <c r="M155" i="2"/>
  <c r="T158" i="2"/>
  <c r="X158" i="2"/>
  <c r="M159" i="2"/>
  <c r="T162" i="2"/>
  <c r="X162" i="2"/>
  <c r="M163" i="2"/>
  <c r="T166" i="2"/>
  <c r="X166" i="2"/>
  <c r="M167" i="2"/>
  <c r="T170" i="2"/>
  <c r="X170" i="2"/>
  <c r="M171" i="2"/>
  <c r="T174" i="2"/>
  <c r="X174" i="2"/>
  <c r="M175" i="2"/>
  <c r="T178" i="2"/>
  <c r="X178" i="2"/>
  <c r="M179" i="2"/>
  <c r="T182" i="2"/>
  <c r="X182" i="2"/>
  <c r="M183" i="2"/>
  <c r="L186" i="2"/>
  <c r="T191" i="2"/>
  <c r="X194" i="2"/>
  <c r="T194" i="2"/>
  <c r="M194" i="2"/>
  <c r="L198" i="2"/>
  <c r="X198" i="2"/>
  <c r="T198" i="2"/>
  <c r="M198" i="2"/>
  <c r="AD204" i="2"/>
  <c r="T127" i="2"/>
  <c r="X127" i="2"/>
  <c r="T131" i="2"/>
  <c r="T135" i="2"/>
  <c r="X135" i="2"/>
  <c r="T139" i="2"/>
  <c r="X139" i="2"/>
  <c r="T143" i="2"/>
  <c r="X143" i="2"/>
  <c r="T147" i="2"/>
  <c r="X147" i="2"/>
  <c r="T151" i="2"/>
  <c r="X151" i="2"/>
  <c r="T155" i="2"/>
  <c r="X155" i="2"/>
  <c r="T159" i="2"/>
  <c r="X159" i="2"/>
  <c r="T163" i="2"/>
  <c r="X163" i="2"/>
  <c r="T167" i="2"/>
  <c r="X167" i="2"/>
  <c r="T171" i="2"/>
  <c r="X171" i="2"/>
  <c r="T175" i="2"/>
  <c r="X175" i="2"/>
  <c r="T179" i="2"/>
  <c r="X179" i="2"/>
  <c r="T183" i="2"/>
  <c r="X183" i="2"/>
  <c r="T186" i="2"/>
  <c r="X186" i="2"/>
  <c r="X190" i="2"/>
  <c r="T190" i="2"/>
  <c r="M190" i="2"/>
  <c r="M191" i="2"/>
  <c r="L191" i="2"/>
  <c r="AB197" i="2"/>
  <c r="L202" i="2"/>
  <c r="X202" i="2"/>
  <c r="T202" i="2"/>
  <c r="M202" i="2"/>
  <c r="X185" i="2"/>
  <c r="T185" i="2"/>
  <c r="L206" i="2"/>
  <c r="X206" i="2"/>
  <c r="T206" i="2"/>
  <c r="M206" i="2"/>
  <c r="L210" i="2"/>
  <c r="X210" i="2"/>
  <c r="T210" i="2"/>
  <c r="M210" i="2"/>
  <c r="T189" i="2"/>
  <c r="T193" i="2"/>
  <c r="L195" i="2"/>
  <c r="T197" i="2"/>
  <c r="L199" i="2"/>
  <c r="T201" i="2"/>
  <c r="L203" i="2"/>
  <c r="T205" i="2"/>
  <c r="L207" i="2"/>
  <c r="T209" i="2"/>
  <c r="L211" i="2"/>
  <c r="T213" i="2"/>
  <c r="M214" i="2"/>
  <c r="L215" i="2"/>
  <c r="T217" i="2"/>
  <c r="M218" i="2"/>
  <c r="L219" i="2"/>
  <c r="T221" i="2"/>
  <c r="M222" i="2"/>
  <c r="L223" i="2"/>
  <c r="T225" i="2"/>
  <c r="M226" i="2"/>
  <c r="L227" i="2"/>
  <c r="T229" i="2"/>
  <c r="M230" i="2"/>
  <c r="L231" i="2"/>
  <c r="T233" i="2"/>
  <c r="M234" i="2"/>
  <c r="L235" i="2"/>
  <c r="T237" i="2"/>
  <c r="M238" i="2"/>
  <c r="L239" i="2"/>
  <c r="T241" i="2"/>
  <c r="M242" i="2"/>
  <c r="T244" i="2"/>
  <c r="X244" i="2"/>
  <c r="M245" i="2"/>
  <c r="X247" i="2"/>
  <c r="T247" i="2"/>
  <c r="T249" i="2"/>
  <c r="X249" i="2"/>
  <c r="T256" i="2"/>
  <c r="T260" i="2"/>
  <c r="T264" i="2"/>
  <c r="T268" i="2"/>
  <c r="X279" i="2"/>
  <c r="T279" i="2"/>
  <c r="M279" i="2"/>
  <c r="L279" i="2"/>
  <c r="T214" i="2"/>
  <c r="X214" i="2"/>
  <c r="T218" i="2"/>
  <c r="X218" i="2"/>
  <c r="T222" i="2"/>
  <c r="X222" i="2"/>
  <c r="T226" i="2"/>
  <c r="X226" i="2"/>
  <c r="T230" i="2"/>
  <c r="X230" i="2"/>
  <c r="T234" i="2"/>
  <c r="X234" i="2"/>
  <c r="T238" i="2"/>
  <c r="X238" i="2"/>
  <c r="T242" i="2"/>
  <c r="X242" i="2"/>
  <c r="X243" i="2"/>
  <c r="T243" i="2"/>
  <c r="T245" i="2"/>
  <c r="X245" i="2"/>
  <c r="L252" i="2"/>
  <c r="X255" i="2"/>
  <c r="T255" i="2"/>
  <c r="M255" i="2"/>
  <c r="M256" i="2"/>
  <c r="L256" i="2"/>
  <c r="X259" i="2"/>
  <c r="T259" i="2"/>
  <c r="M259" i="2"/>
  <c r="M260" i="2"/>
  <c r="L260" i="2"/>
  <c r="X263" i="2"/>
  <c r="T263" i="2"/>
  <c r="M263" i="2"/>
  <c r="M264" i="2"/>
  <c r="L264" i="2"/>
  <c r="X267" i="2"/>
  <c r="T267" i="2"/>
  <c r="M267" i="2"/>
  <c r="M268" i="2"/>
  <c r="L268" i="2"/>
  <c r="X275" i="2"/>
  <c r="T275" i="2"/>
  <c r="M275" i="2"/>
  <c r="L275" i="2"/>
  <c r="X271" i="2"/>
  <c r="T271" i="2"/>
  <c r="M271" i="2"/>
  <c r="L271" i="2"/>
  <c r="X251" i="2"/>
  <c r="T251" i="2"/>
  <c r="L283" i="2"/>
  <c r="L287" i="2"/>
  <c r="L291" i="2"/>
  <c r="L295" i="2"/>
  <c r="L299" i="2"/>
  <c r="L303" i="2"/>
  <c r="L307" i="2"/>
  <c r="X313" i="2"/>
  <c r="T313" i="2"/>
  <c r="X318" i="2"/>
  <c r="T318" i="2"/>
  <c r="M318" i="2"/>
  <c r="M319" i="2"/>
  <c r="L319" i="2"/>
  <c r="L334" i="2"/>
  <c r="X334" i="2"/>
  <c r="T334" i="2"/>
  <c r="M334" i="2"/>
  <c r="L272" i="2"/>
  <c r="L276" i="2"/>
  <c r="L280" i="2"/>
  <c r="M283" i="2"/>
  <c r="L284" i="2"/>
  <c r="M287" i="2"/>
  <c r="L288" i="2"/>
  <c r="M291" i="2"/>
  <c r="L292" i="2"/>
  <c r="M295" i="2"/>
  <c r="L296" i="2"/>
  <c r="M299" i="2"/>
  <c r="L300" i="2"/>
  <c r="M303" i="2"/>
  <c r="L304" i="2"/>
  <c r="M307" i="2"/>
  <c r="X309" i="2"/>
  <c r="T309" i="2"/>
  <c r="X317" i="2"/>
  <c r="L338" i="2"/>
  <c r="X338" i="2"/>
  <c r="T338" i="2"/>
  <c r="M338" i="2"/>
  <c r="T283" i="2"/>
  <c r="T287" i="2"/>
  <c r="T291" i="2"/>
  <c r="T295" i="2"/>
  <c r="T299" i="2"/>
  <c r="T303" i="2"/>
  <c r="T307" i="2"/>
  <c r="L314" i="2"/>
  <c r="T323" i="2"/>
  <c r="X326" i="2"/>
  <c r="T326" i="2"/>
  <c r="M326" i="2"/>
  <c r="M327" i="2"/>
  <c r="L327" i="2"/>
  <c r="X329" i="2"/>
  <c r="L342" i="2"/>
  <c r="X342" i="2"/>
  <c r="T342" i="2"/>
  <c r="M342" i="2"/>
  <c r="AD319" i="2"/>
  <c r="X322" i="2"/>
  <c r="T322" i="2"/>
  <c r="M322" i="2"/>
  <c r="M323" i="2"/>
  <c r="L323" i="2"/>
  <c r="L330" i="2"/>
  <c r="X330" i="2"/>
  <c r="T330" i="2"/>
  <c r="M330" i="2"/>
  <c r="T317" i="2"/>
  <c r="T321" i="2"/>
  <c r="T325" i="2"/>
  <c r="T329" i="2"/>
  <c r="L331" i="2"/>
  <c r="T333" i="2"/>
  <c r="L335" i="2"/>
  <c r="T337" i="2"/>
  <c r="L339" i="2"/>
  <c r="T341" i="2"/>
  <c r="L343" i="2"/>
  <c r="T345" i="2"/>
  <c r="M346" i="2"/>
  <c r="L347" i="2"/>
  <c r="T349" i="2"/>
  <c r="M350" i="2"/>
  <c r="L351" i="2"/>
  <c r="T353" i="2"/>
  <c r="M354" i="2"/>
  <c r="L355" i="2"/>
  <c r="T357" i="2"/>
  <c r="M358" i="2"/>
  <c r="T362" i="2"/>
  <c r="X362" i="2"/>
  <c r="M363" i="2"/>
  <c r="X365" i="2"/>
  <c r="T365" i="2"/>
  <c r="T367" i="2"/>
  <c r="X367" i="2"/>
  <c r="L374" i="2"/>
  <c r="T378" i="2"/>
  <c r="X378" i="2"/>
  <c r="M379" i="2"/>
  <c r="X381" i="2"/>
  <c r="T381" i="2"/>
  <c r="T383" i="2"/>
  <c r="X383" i="2"/>
  <c r="X387" i="2"/>
  <c r="T387" i="2"/>
  <c r="M387" i="2"/>
  <c r="L387" i="2"/>
  <c r="T346" i="2"/>
  <c r="X346" i="2"/>
  <c r="T350" i="2"/>
  <c r="X350" i="2"/>
  <c r="T354" i="2"/>
  <c r="X354" i="2"/>
  <c r="T358" i="2"/>
  <c r="X358" i="2"/>
  <c r="M359" i="2"/>
  <c r="X361" i="2"/>
  <c r="T361" i="2"/>
  <c r="T363" i="2"/>
  <c r="X363" i="2"/>
  <c r="L370" i="2"/>
  <c r="T374" i="2"/>
  <c r="X374" i="2"/>
  <c r="M375" i="2"/>
  <c r="X377" i="2"/>
  <c r="T377" i="2"/>
  <c r="T379" i="2"/>
  <c r="X379" i="2"/>
  <c r="X389" i="2"/>
  <c r="X373" i="2"/>
  <c r="T373" i="2"/>
  <c r="X369" i="2"/>
  <c r="T369" i="2"/>
  <c r="X385" i="2"/>
  <c r="T385" i="2"/>
  <c r="X386" i="2"/>
  <c r="T386" i="2"/>
  <c r="M386" i="2"/>
  <c r="T389" i="2"/>
  <c r="M390" i="2"/>
  <c r="L391" i="2"/>
  <c r="T393" i="2"/>
  <c r="M394" i="2"/>
  <c r="L395" i="2"/>
  <c r="T397" i="2"/>
  <c r="M398" i="2"/>
  <c r="L399" i="2"/>
  <c r="T401" i="2"/>
  <c r="M402" i="2"/>
  <c r="L403" i="2"/>
  <c r="T405" i="2"/>
  <c r="M406" i="2"/>
  <c r="L407" i="2"/>
  <c r="T409" i="2"/>
  <c r="M410" i="2"/>
  <c r="L411" i="2"/>
  <c r="T413" i="2"/>
  <c r="M414" i="2"/>
  <c r="L415" i="2"/>
  <c r="T417" i="2"/>
  <c r="M418" i="2"/>
  <c r="X420" i="2"/>
  <c r="T420" i="2"/>
  <c r="AD421" i="2"/>
  <c r="T422" i="2"/>
  <c r="X422" i="2"/>
  <c r="L429" i="2"/>
  <c r="T390" i="2"/>
  <c r="M391" i="2"/>
  <c r="T394" i="2"/>
  <c r="M395" i="2"/>
  <c r="T398" i="2"/>
  <c r="M399" i="2"/>
  <c r="T402" i="2"/>
  <c r="M403" i="2"/>
  <c r="T406" i="2"/>
  <c r="M407" i="2"/>
  <c r="T410" i="2"/>
  <c r="M411" i="2"/>
  <c r="T414" i="2"/>
  <c r="M415" i="2"/>
  <c r="T418" i="2"/>
  <c r="X418" i="2"/>
  <c r="AA423" i="2"/>
  <c r="AF423" i="2"/>
  <c r="L425" i="2"/>
  <c r="T430" i="2"/>
  <c r="T391" i="2"/>
  <c r="T395" i="2"/>
  <c r="T399" i="2"/>
  <c r="AA400" i="2"/>
  <c r="T403" i="2"/>
  <c r="T407" i="2"/>
  <c r="T411" i="2"/>
  <c r="T415" i="2"/>
  <c r="T425" i="2"/>
  <c r="X425" i="2"/>
  <c r="X428" i="2"/>
  <c r="T428" i="2"/>
  <c r="X429" i="2"/>
  <c r="M429" i="2"/>
  <c r="M430" i="2"/>
  <c r="L430" i="2"/>
  <c r="X434" i="2"/>
  <c r="T434" i="2"/>
  <c r="M434" i="2"/>
  <c r="L434" i="2"/>
  <c r="AB400" i="2"/>
  <c r="X424" i="2"/>
  <c r="T424" i="2"/>
  <c r="T432" i="2"/>
  <c r="M433" i="2"/>
  <c r="T437" i="2"/>
  <c r="X437" i="2"/>
  <c r="M438" i="2"/>
  <c r="X440" i="2"/>
  <c r="T440" i="2"/>
  <c r="T442" i="2"/>
  <c r="X442" i="2"/>
  <c r="L448" i="2"/>
  <c r="X448" i="2"/>
  <c r="T448" i="2"/>
  <c r="X454" i="2"/>
  <c r="T454" i="2"/>
  <c r="L454" i="2"/>
  <c r="L464" i="2"/>
  <c r="X464" i="2"/>
  <c r="T464" i="2"/>
  <c r="T433" i="2"/>
  <c r="X436" i="2"/>
  <c r="T438" i="2"/>
  <c r="X438" i="2"/>
  <c r="L444" i="2"/>
  <c r="X444" i="2"/>
  <c r="T444" i="2"/>
  <c r="X450" i="2"/>
  <c r="T450" i="2"/>
  <c r="L450" i="2"/>
  <c r="L460" i="2"/>
  <c r="X460" i="2"/>
  <c r="T460" i="2"/>
  <c r="X446" i="2"/>
  <c r="T446" i="2"/>
  <c r="L446" i="2"/>
  <c r="L456" i="2"/>
  <c r="X456" i="2"/>
  <c r="T456" i="2"/>
  <c r="X462" i="2"/>
  <c r="T462" i="2"/>
  <c r="L462" i="2"/>
  <c r="L468" i="2"/>
  <c r="M468" i="2"/>
  <c r="X468" i="2"/>
  <c r="T468" i="2"/>
  <c r="X478" i="2"/>
  <c r="T478" i="2"/>
  <c r="L478" i="2"/>
  <c r="L452" i="2"/>
  <c r="X452" i="2"/>
  <c r="T452" i="2"/>
  <c r="X458" i="2"/>
  <c r="T458" i="2"/>
  <c r="L458" i="2"/>
  <c r="X466" i="2"/>
  <c r="T466" i="2"/>
  <c r="L475" i="2"/>
  <c r="T479" i="2"/>
  <c r="X479" i="2"/>
  <c r="M480" i="2"/>
  <c r="X482" i="2"/>
  <c r="T482" i="2"/>
  <c r="T484" i="2"/>
  <c r="X484" i="2"/>
  <c r="L491" i="2"/>
  <c r="T471" i="2"/>
  <c r="X471" i="2"/>
  <c r="X474" i="2"/>
  <c r="T474" i="2"/>
  <c r="T476" i="2"/>
  <c r="X476" i="2"/>
  <c r="T487" i="2"/>
  <c r="X487" i="2"/>
  <c r="X490" i="2"/>
  <c r="T490" i="2"/>
  <c r="T492" i="2"/>
  <c r="X492" i="2"/>
  <c r="AD500" i="2"/>
  <c r="X470" i="2"/>
  <c r="T470" i="2"/>
  <c r="L479" i="2"/>
  <c r="M484" i="2"/>
  <c r="X486" i="2"/>
  <c r="T486" i="2"/>
  <c r="M494" i="2"/>
  <c r="X494" i="2"/>
  <c r="T494" i="2"/>
  <c r="M495" i="2"/>
  <c r="X497" i="2"/>
  <c r="T497" i="2"/>
  <c r="T499" i="2"/>
  <c r="X499" i="2"/>
  <c r="L506" i="2"/>
  <c r="T510" i="2"/>
  <c r="X510" i="2"/>
  <c r="M511" i="2"/>
  <c r="X513" i="2"/>
  <c r="T513" i="2"/>
  <c r="T515" i="2"/>
  <c r="X515" i="2"/>
  <c r="T521" i="2"/>
  <c r="L502" i="2"/>
  <c r="M507" i="2"/>
  <c r="X509" i="2"/>
  <c r="T509" i="2"/>
  <c r="L518" i="2"/>
  <c r="L521" i="2"/>
  <c r="M521" i="2"/>
  <c r="L525" i="2"/>
  <c r="X525" i="2"/>
  <c r="T525" i="2"/>
  <c r="T502" i="2"/>
  <c r="X502" i="2"/>
  <c r="X505" i="2"/>
  <c r="T505" i="2"/>
  <c r="T507" i="2"/>
  <c r="X507" i="2"/>
  <c r="T518" i="2"/>
  <c r="X518" i="2"/>
  <c r="X501" i="2"/>
  <c r="T501" i="2"/>
  <c r="X517" i="2"/>
  <c r="T517" i="2"/>
  <c r="X523" i="2"/>
  <c r="T523" i="2"/>
  <c r="L532" i="2"/>
  <c r="T536" i="2"/>
  <c r="X536" i="2"/>
  <c r="T539" i="2"/>
  <c r="X539" i="2"/>
  <c r="T532" i="2"/>
  <c r="X532" i="2"/>
  <c r="AF533" i="2"/>
  <c r="X535" i="2"/>
  <c r="T535" i="2"/>
  <c r="X531" i="2"/>
  <c r="T531" i="2"/>
  <c r="X537" i="2"/>
  <c r="T537" i="2"/>
  <c r="T538" i="2"/>
  <c r="X527" i="2"/>
  <c r="T527" i="2"/>
  <c r="M538" i="2"/>
  <c r="L538" i="2"/>
  <c r="L543" i="2"/>
  <c r="X543" i="2"/>
  <c r="T543" i="2"/>
  <c r="M543" i="2"/>
  <c r="T542" i="2"/>
  <c r="X542" i="2"/>
  <c r="T546" i="2"/>
  <c r="X546" i="2"/>
  <c r="M547" i="2"/>
  <c r="T550" i="2"/>
  <c r="X550" i="2"/>
  <c r="T547" i="2"/>
  <c r="X547" i="2"/>
  <c r="T541" i="2"/>
  <c r="T545" i="2"/>
  <c r="T549" i="2"/>
  <c r="AB204" i="2" l="1"/>
  <c r="AF319" i="2"/>
  <c r="AA319" i="2"/>
  <c r="AA533" i="2"/>
  <c r="AD400" i="2"/>
  <c r="AB533" i="2"/>
  <c r="AA333" i="2"/>
  <c r="AB508" i="2"/>
  <c r="AA508" i="2"/>
  <c r="AB500" i="2"/>
  <c r="AF508" i="2"/>
  <c r="AB345" i="2"/>
  <c r="AF345" i="2"/>
  <c r="AB530" i="2"/>
  <c r="AF441" i="2"/>
  <c r="AD333" i="2"/>
  <c r="AF204" i="2"/>
  <c r="AB333" i="2"/>
  <c r="AD345" i="2"/>
  <c r="AA286" i="2"/>
  <c r="AB264" i="2"/>
  <c r="AB286" i="2"/>
  <c r="AB221" i="2"/>
  <c r="AB413" i="2"/>
  <c r="AF286" i="2"/>
  <c r="AF221" i="2"/>
  <c r="AB402" i="2"/>
  <c r="AD221" i="2"/>
  <c r="AF264" i="2"/>
  <c r="AB483" i="2"/>
  <c r="AD331" i="2"/>
  <c r="AF315" i="2"/>
  <c r="AD506" i="2"/>
  <c r="AF504" i="2"/>
  <c r="AB407" i="2"/>
  <c r="AF370" i="2"/>
  <c r="AD315" i="2"/>
  <c r="AB274" i="2"/>
  <c r="AF382" i="2"/>
  <c r="AD409" i="2"/>
  <c r="AB451" i="2"/>
  <c r="AD467" i="2"/>
  <c r="AB504" i="2"/>
  <c r="AF526" i="2"/>
  <c r="AD453" i="2"/>
  <c r="AF406" i="2"/>
  <c r="AB160" i="2"/>
  <c r="AB375" i="2"/>
  <c r="AD348" i="2"/>
  <c r="AD123" i="2"/>
  <c r="AF348" i="2"/>
  <c r="AB123" i="2"/>
  <c r="AD390" i="2"/>
  <c r="AB503" i="2"/>
  <c r="AF250" i="2"/>
  <c r="AA348" i="2"/>
  <c r="AD455" i="2"/>
  <c r="AF463" i="2"/>
  <c r="AF390" i="2"/>
  <c r="AD312" i="2"/>
  <c r="AD301" i="2"/>
  <c r="AD200" i="2"/>
  <c r="AA107" i="2"/>
  <c r="AB340" i="2"/>
  <c r="AF111" i="2"/>
  <c r="AD534" i="2"/>
  <c r="AF503" i="2"/>
  <c r="AB415" i="2"/>
  <c r="AA503" i="2"/>
  <c r="AF371" i="2"/>
  <c r="AB189" i="2"/>
  <c r="AA123" i="2"/>
  <c r="AB528" i="2"/>
  <c r="AF447" i="2"/>
  <c r="AF421" i="2"/>
  <c r="AB200" i="2"/>
  <c r="AF189" i="2"/>
  <c r="AB447" i="2"/>
  <c r="AA541" i="2"/>
  <c r="AF491" i="2"/>
  <c r="AD447" i="2"/>
  <c r="AB455" i="2"/>
  <c r="AB421" i="2"/>
  <c r="AB239" i="2"/>
  <c r="AF200" i="2"/>
  <c r="AD528" i="2"/>
  <c r="AB401" i="2"/>
  <c r="AD541" i="2"/>
  <c r="AF528" i="2"/>
  <c r="AB534" i="2"/>
  <c r="AF485" i="2"/>
  <c r="AF419" i="2"/>
  <c r="AD419" i="2"/>
  <c r="AB384" i="2"/>
  <c r="AA239" i="2"/>
  <c r="AD294" i="2"/>
  <c r="AD239" i="2"/>
  <c r="AA189" i="2"/>
  <c r="AB328" i="2"/>
  <c r="AB541" i="2"/>
  <c r="AA419" i="2"/>
  <c r="AA534" i="2"/>
  <c r="AD491" i="2"/>
  <c r="AD417" i="2"/>
  <c r="AF312" i="2"/>
  <c r="AD288" i="2"/>
  <c r="AD328" i="2"/>
  <c r="AF265" i="2"/>
  <c r="AF107" i="2"/>
  <c r="AF455" i="2"/>
  <c r="AA384" i="2"/>
  <c r="AD107" i="2"/>
  <c r="AD196" i="2"/>
  <c r="AB540" i="2"/>
  <c r="AB308" i="2"/>
  <c r="AB307" i="2"/>
  <c r="AF488" i="2"/>
  <c r="AA526" i="2"/>
  <c r="AD406" i="2"/>
  <c r="AD526" i="2"/>
  <c r="AB376" i="2"/>
  <c r="AD512" i="2"/>
  <c r="AB488" i="2"/>
  <c r="AB341" i="2"/>
  <c r="AD300" i="2"/>
  <c r="AA376" i="2"/>
  <c r="AD399" i="2"/>
  <c r="AA253" i="2"/>
  <c r="AA399" i="2"/>
  <c r="AD336" i="2"/>
  <c r="AF253" i="2"/>
  <c r="AA160" i="2"/>
  <c r="AF512" i="2"/>
  <c r="AA406" i="2"/>
  <c r="AB399" i="2"/>
  <c r="AB405" i="2"/>
  <c r="AB336" i="2"/>
  <c r="AB253" i="2"/>
  <c r="AD160" i="2"/>
  <c r="AA512" i="2"/>
  <c r="AF336" i="2"/>
  <c r="AA274" i="2"/>
  <c r="AF407" i="2"/>
  <c r="AD145" i="2"/>
  <c r="AB216" i="2"/>
  <c r="AF328" i="2"/>
  <c r="AD137" i="2"/>
  <c r="AA145" i="2"/>
  <c r="AB145" i="2"/>
  <c r="AF137" i="2"/>
  <c r="AD216" i="2"/>
  <c r="AD451" i="2"/>
  <c r="AB396" i="2"/>
  <c r="AB370" i="2"/>
  <c r="AA331" i="2"/>
  <c r="AA315" i="2"/>
  <c r="AB223" i="2"/>
  <c r="AD548" i="2"/>
  <c r="AB520" i="2"/>
  <c r="AF498" i="2"/>
  <c r="AA281" i="2"/>
  <c r="AB219" i="2"/>
  <c r="AA219" i="2"/>
  <c r="AD219" i="2"/>
  <c r="AF109" i="2"/>
  <c r="AB161" i="2"/>
  <c r="AA473" i="2"/>
  <c r="AD396" i="2"/>
  <c r="AD276" i="2"/>
  <c r="AB196" i="2"/>
  <c r="AD220" i="2"/>
  <c r="AB548" i="2"/>
  <c r="AA520" i="2"/>
  <c r="AF473" i="2"/>
  <c r="AB432" i="2"/>
  <c r="AB292" i="2"/>
  <c r="AD323" i="2"/>
  <c r="AF196" i="2"/>
  <c r="AA220" i="2"/>
  <c r="AD473" i="2"/>
  <c r="AA439" i="2"/>
  <c r="AD370" i="2"/>
  <c r="AD430" i="2"/>
  <c r="AA323" i="2"/>
  <c r="AD223" i="2"/>
  <c r="AB220" i="2"/>
  <c r="AF451" i="2"/>
  <c r="AD520" i="2"/>
  <c r="AA396" i="2"/>
  <c r="AA430" i="2"/>
  <c r="AF331" i="2"/>
  <c r="AA307" i="2"/>
  <c r="AA223" i="2"/>
  <c r="AB301" i="2"/>
  <c r="AD291" i="2"/>
  <c r="AD201" i="2"/>
  <c r="AA201" i="2"/>
  <c r="AD131" i="2"/>
  <c r="AF131" i="2"/>
  <c r="AB529" i="2"/>
  <c r="AF529" i="2"/>
  <c r="AA529" i="2"/>
  <c r="AD277" i="2"/>
  <c r="AF277" i="2"/>
  <c r="AB277" i="2"/>
  <c r="AB544" i="2"/>
  <c r="AA544" i="2"/>
  <c r="AD544" i="2"/>
  <c r="AB100" i="2"/>
  <c r="AA161" i="2"/>
  <c r="AF161" i="2"/>
  <c r="AF100" i="2"/>
  <c r="AD423" i="2"/>
  <c r="AF402" i="2"/>
  <c r="AA100" i="2"/>
  <c r="AB463" i="2"/>
  <c r="AF477" i="2"/>
  <c r="AD408" i="2"/>
  <c r="AB410" i="2"/>
  <c r="AF394" i="2"/>
  <c r="AB288" i="2"/>
  <c r="AD335" i="2"/>
  <c r="AA291" i="2"/>
  <c r="AB256" i="2"/>
  <c r="AD545" i="2"/>
  <c r="AB408" i="2"/>
  <c r="AD394" i="2"/>
  <c r="AF375" i="2"/>
  <c r="AF368" i="2"/>
  <c r="AB397" i="2"/>
  <c r="AD357" i="2"/>
  <c r="AA335" i="2"/>
  <c r="AB303" i="2"/>
  <c r="AB297" i="2"/>
  <c r="AA283" i="2"/>
  <c r="AD272" i="2"/>
  <c r="AB250" i="2"/>
  <c r="AD256" i="2"/>
  <c r="AB224" i="2"/>
  <c r="AA408" i="2"/>
  <c r="AA375" i="2"/>
  <c r="AF303" i="2"/>
  <c r="AA297" i="2"/>
  <c r="AB283" i="2"/>
  <c r="AA272" i="2"/>
  <c r="AA265" i="2"/>
  <c r="AB549" i="2"/>
  <c r="AA538" i="2"/>
  <c r="AB485" i="2"/>
  <c r="AD412" i="2"/>
  <c r="AD404" i="2"/>
  <c r="AA349" i="2"/>
  <c r="AD485" i="2"/>
  <c r="AF343" i="2"/>
  <c r="AB467" i="2"/>
  <c r="AB392" i="2"/>
  <c r="AA467" i="2"/>
  <c r="AA548" i="2"/>
  <c r="AF530" i="2"/>
  <c r="AA500" i="2"/>
  <c r="AA488" i="2"/>
  <c r="AD495" i="2"/>
  <c r="AF480" i="2"/>
  <c r="AB441" i="2"/>
  <c r="AD459" i="2"/>
  <c r="AD441" i="2"/>
  <c r="AD439" i="2"/>
  <c r="AA392" i="2"/>
  <c r="AB430" i="2"/>
  <c r="AD407" i="2"/>
  <c r="AA394" i="2"/>
  <c r="AA390" i="2"/>
  <c r="AF417" i="2"/>
  <c r="AA409" i="2"/>
  <c r="AF401" i="2"/>
  <c r="AB352" i="2"/>
  <c r="AA280" i="2"/>
  <c r="AB371" i="2"/>
  <c r="AF340" i="2"/>
  <c r="AA278" i="2"/>
  <c r="AA324" i="2"/>
  <c r="AD308" i="2"/>
  <c r="AA276" i="2"/>
  <c r="AA250" i="2"/>
  <c r="AA227" i="2"/>
  <c r="AD254" i="2"/>
  <c r="AD231" i="2"/>
  <c r="AD246" i="2"/>
  <c r="AF268" i="2"/>
  <c r="AA113" i="2"/>
  <c r="AB108" i="2"/>
  <c r="AB545" i="2"/>
  <c r="AF545" i="2"/>
  <c r="AA530" i="2"/>
  <c r="AB480" i="2"/>
  <c r="AA480" i="2"/>
  <c r="AD463" i="2"/>
  <c r="AF439" i="2"/>
  <c r="AF384" i="2"/>
  <c r="AB417" i="2"/>
  <c r="AB409" i="2"/>
  <c r="AD401" i="2"/>
  <c r="AD382" i="2"/>
  <c r="AB280" i="2"/>
  <c r="AA292" i="2"/>
  <c r="AD292" i="2"/>
  <c r="AD280" i="2"/>
  <c r="AD371" i="2"/>
  <c r="AF335" i="2"/>
  <c r="AB278" i="2"/>
  <c r="AB227" i="2"/>
  <c r="AB324" i="2"/>
  <c r="AA308" i="2"/>
  <c r="AF254" i="2"/>
  <c r="AD227" i="2"/>
  <c r="AF246" i="2"/>
  <c r="AB205" i="2"/>
  <c r="AB268" i="2"/>
  <c r="AF207" i="2"/>
  <c r="AB237" i="2"/>
  <c r="AA172" i="2"/>
  <c r="AA157" i="2"/>
  <c r="AB113" i="2"/>
  <c r="AF115" i="2"/>
  <c r="AD340" i="2"/>
  <c r="AF278" i="2"/>
  <c r="AF324" i="2"/>
  <c r="AF276" i="2"/>
  <c r="AA294" i="2"/>
  <c r="AA205" i="2"/>
  <c r="AF237" i="2"/>
  <c r="AD129" i="2"/>
  <c r="AF113" i="2"/>
  <c r="AA115" i="2"/>
  <c r="AB459" i="2"/>
  <c r="AB382" i="2"/>
  <c r="AD372" i="2"/>
  <c r="AD493" i="2"/>
  <c r="AD475" i="2"/>
  <c r="AB489" i="2"/>
  <c r="AF475" i="2"/>
  <c r="AB469" i="2"/>
  <c r="AA493" i="2"/>
  <c r="AB412" i="2"/>
  <c r="AD252" i="2"/>
  <c r="AB252" i="2"/>
  <c r="AA184" i="2"/>
  <c r="AF516" i="2"/>
  <c r="AA495" i="2"/>
  <c r="AF489" i="2"/>
  <c r="AA475" i="2"/>
  <c r="AB457" i="2"/>
  <c r="AB493" i="2"/>
  <c r="AB359" i="2"/>
  <c r="AF359" i="2"/>
  <c r="AB360" i="2"/>
  <c r="AA321" i="2"/>
  <c r="AD305" i="2"/>
  <c r="AB295" i="2"/>
  <c r="AB287" i="2"/>
  <c r="AF252" i="2"/>
  <c r="AB125" i="2"/>
  <c r="AF495" i="2"/>
  <c r="AA359" i="2"/>
  <c r="AD352" i="2"/>
  <c r="AB296" i="2"/>
  <c r="AD120" i="2"/>
  <c r="AD285" i="2"/>
  <c r="AA285" i="2"/>
  <c r="AB302" i="2"/>
  <c r="AA302" i="2"/>
  <c r="AF236" i="2"/>
  <c r="AB236" i="2"/>
  <c r="AF393" i="2"/>
  <c r="AB393" i="2"/>
  <c r="AA393" i="2"/>
  <c r="AA414" i="2"/>
  <c r="AF414" i="2"/>
  <c r="AB366" i="2"/>
  <c r="AA366" i="2"/>
  <c r="AB353" i="2"/>
  <c r="AF353" i="2"/>
  <c r="AD316" i="2"/>
  <c r="AF316" i="2"/>
  <c r="AB316" i="2"/>
  <c r="AA316" i="2"/>
  <c r="AA228" i="2"/>
  <c r="AF228" i="2"/>
  <c r="AF215" i="2"/>
  <c r="AB215" i="2"/>
  <c r="AD521" i="2"/>
  <c r="AF521" i="2"/>
  <c r="AD325" i="2"/>
  <c r="AF325" i="2"/>
  <c r="AA325" i="2"/>
  <c r="AB325" i="2"/>
  <c r="AD511" i="2"/>
  <c r="AA511" i="2"/>
  <c r="AA391" i="2"/>
  <c r="AD391" i="2"/>
  <c r="AF391" i="2"/>
  <c r="AA208" i="2"/>
  <c r="AD208" i="2"/>
  <c r="AF208" i="2"/>
  <c r="AD117" i="2"/>
  <c r="AB117" i="2"/>
  <c r="AA117" i="2"/>
  <c r="AD489" i="2"/>
  <c r="AA489" i="2"/>
  <c r="AB388" i="2"/>
  <c r="AD388" i="2"/>
  <c r="AF388" i="2"/>
  <c r="AD197" i="2"/>
  <c r="AA197" i="2"/>
  <c r="AF197" i="2"/>
  <c r="AB391" i="2"/>
  <c r="AD393" i="2"/>
  <c r="AF299" i="2"/>
  <c r="AB208" i="2"/>
  <c r="AA136" i="2"/>
  <c r="AF117" i="2"/>
  <c r="AF356" i="2"/>
  <c r="AB356" i="2"/>
  <c r="AA356" i="2"/>
  <c r="AB351" i="2"/>
  <c r="AA351" i="2"/>
  <c r="AB337" i="2"/>
  <c r="AF337" i="2"/>
  <c r="AB199" i="2"/>
  <c r="AA199" i="2"/>
  <c r="AB195" i="2"/>
  <c r="AA195" i="2"/>
  <c r="AB181" i="2"/>
  <c r="AA181" i="2"/>
  <c r="AB149" i="2"/>
  <c r="AA149" i="2"/>
  <c r="AD149" i="2"/>
  <c r="AA124" i="2"/>
  <c r="AF124" i="2"/>
  <c r="AB124" i="2"/>
  <c r="AD105" i="2"/>
  <c r="AB105" i="2"/>
  <c r="AF128" i="2"/>
  <c r="AD128" i="2"/>
  <c r="AF416" i="2"/>
  <c r="AA416" i="2"/>
  <c r="AB416" i="2"/>
  <c r="AB398" i="2"/>
  <c r="AA398" i="2"/>
  <c r="AD398" i="2"/>
  <c r="AB435" i="2"/>
  <c r="AF435" i="2"/>
  <c r="AA435" i="2"/>
  <c r="AB431" i="2"/>
  <c r="AD431" i="2"/>
  <c r="AF431" i="2"/>
  <c r="AF403" i="2"/>
  <c r="AB403" i="2"/>
  <c r="AA403" i="2"/>
  <c r="AB481" i="2"/>
  <c r="AD481" i="2"/>
  <c r="AF481" i="2"/>
  <c r="AD293" i="2"/>
  <c r="AA293" i="2"/>
  <c r="AA258" i="2"/>
  <c r="AF258" i="2"/>
  <c r="AB258" i="2"/>
  <c r="AA443" i="2"/>
  <c r="AB443" i="2"/>
  <c r="AF443" i="2"/>
  <c r="AD443" i="2"/>
  <c r="AA282" i="2"/>
  <c r="AD282" i="2"/>
  <c r="AF282" i="2"/>
  <c r="AF136" i="2"/>
  <c r="AB136" i="2"/>
  <c r="AF192" i="2"/>
  <c r="AD192" i="2"/>
  <c r="AB192" i="2"/>
  <c r="AD519" i="2"/>
  <c r="AB519" i="2"/>
  <c r="AA310" i="2"/>
  <c r="AB310" i="2"/>
  <c r="AD310" i="2"/>
  <c r="AF120" i="2"/>
  <c r="AB120" i="2"/>
  <c r="AA120" i="2"/>
  <c r="AB184" i="2"/>
  <c r="AF184" i="2"/>
  <c r="AD261" i="2"/>
  <c r="AF261" i="2"/>
  <c r="AB261" i="2"/>
  <c r="AA212" i="2"/>
  <c r="AF212" i="2"/>
  <c r="AB212" i="2"/>
  <c r="AD212" i="2"/>
  <c r="AF511" i="2"/>
  <c r="AD353" i="2"/>
  <c r="AF519" i="2"/>
  <c r="AA481" i="2"/>
  <c r="AB521" i="2"/>
  <c r="AB414" i="2"/>
  <c r="AB282" i="2"/>
  <c r="AD258" i="2"/>
  <c r="AF232" i="2"/>
  <c r="AA215" i="2"/>
  <c r="AB228" i="2"/>
  <c r="AA192" i="2"/>
  <c r="AB300" i="2"/>
  <c r="AD343" i="2"/>
  <c r="AA300" i="2"/>
  <c r="AA288" i="2"/>
  <c r="AB323" i="2"/>
  <c r="AD303" i="2"/>
  <c r="AF297" i="2"/>
  <c r="AB291" i="2"/>
  <c r="AF283" i="2"/>
  <c r="AB254" i="2"/>
  <c r="AA256" i="2"/>
  <c r="AF205" i="2"/>
  <c r="AD176" i="2"/>
  <c r="AA137" i="2"/>
  <c r="AA131" i="2"/>
  <c r="AA343" i="2"/>
  <c r="AF272" i="2"/>
  <c r="AB265" i="2"/>
  <c r="AB176" i="2"/>
  <c r="AA176" i="2"/>
  <c r="AB289" i="2"/>
  <c r="AA296" i="2"/>
  <c r="AD296" i="2"/>
  <c r="AB321" i="2"/>
  <c r="AD289" i="2"/>
  <c r="AF281" i="2"/>
  <c r="AB260" i="2"/>
  <c r="AA352" i="2"/>
  <c r="AD321" i="2"/>
  <c r="AF307" i="2"/>
  <c r="AA301" i="2"/>
  <c r="AA289" i="2"/>
  <c r="AB281" i="2"/>
  <c r="AA246" i="2"/>
  <c r="AF216" i="2"/>
  <c r="AD260" i="2"/>
  <c r="AF125" i="2"/>
  <c r="AD188" i="2"/>
  <c r="AA260" i="2"/>
  <c r="AD125" i="2"/>
  <c r="AF188" i="2"/>
  <c r="AD538" i="2"/>
  <c r="AF426" i="2"/>
  <c r="AF380" i="2"/>
  <c r="AF538" i="2"/>
  <c r="AB453" i="2"/>
  <c r="AF453" i="2"/>
  <c r="AB426" i="2"/>
  <c r="AA426" i="2"/>
  <c r="AB498" i="2"/>
  <c r="AD498" i="2"/>
  <c r="AB157" i="2"/>
  <c r="AF108" i="2"/>
  <c r="AD268" i="2"/>
  <c r="AB201" i="2"/>
  <c r="AF157" i="2"/>
  <c r="AB129" i="2"/>
  <c r="AA129" i="2"/>
  <c r="AA111" i="2"/>
  <c r="AD108" i="2"/>
  <c r="AF459" i="2"/>
  <c r="AF248" i="2"/>
  <c r="AD248" i="2"/>
  <c r="AF148" i="2"/>
  <c r="AA148" i="2"/>
  <c r="AD148" i="2"/>
  <c r="AB148" i="2"/>
  <c r="AD395" i="2"/>
  <c r="AA395" i="2"/>
  <c r="AD411" i="2"/>
  <c r="AA411" i="2"/>
  <c r="AB327" i="2"/>
  <c r="AA327" i="2"/>
  <c r="AD327" i="2"/>
  <c r="AF327" i="2"/>
  <c r="AD270" i="2"/>
  <c r="AA270" i="2"/>
  <c r="AF270" i="2"/>
  <c r="AD229" i="2"/>
  <c r="AF229" i="2"/>
  <c r="AB229" i="2"/>
  <c r="AF549" i="2"/>
  <c r="AB514" i="2"/>
  <c r="AD514" i="2"/>
  <c r="AD469" i="2"/>
  <c r="AB411" i="2"/>
  <c r="AB270" i="2"/>
  <c r="AB119" i="2"/>
  <c r="AB380" i="2"/>
  <c r="AA380" i="2"/>
  <c r="AA432" i="2"/>
  <c r="AD432" i="2"/>
  <c r="AF364" i="2"/>
  <c r="AA364" i="2"/>
  <c r="AD364" i="2"/>
  <c r="AB332" i="2"/>
  <c r="AD332" i="2"/>
  <c r="AD339" i="2"/>
  <c r="AF339" i="2"/>
  <c r="AD240" i="2"/>
  <c r="AF240" i="2"/>
  <c r="AB240" i="2"/>
  <c r="AD209" i="2"/>
  <c r="AA209" i="2"/>
  <c r="AF209" i="2"/>
  <c r="AB209" i="2"/>
  <c r="AF284" i="2"/>
  <c r="AB284" i="2"/>
  <c r="AD284" i="2"/>
  <c r="AF235" i="2"/>
  <c r="AA235" i="2"/>
  <c r="AB235" i="2"/>
  <c r="AF164" i="2"/>
  <c r="AD164" i="2"/>
  <c r="AA164" i="2"/>
  <c r="AB164" i="2"/>
  <c r="AB193" i="2"/>
  <c r="AD193" i="2"/>
  <c r="AD524" i="2"/>
  <c r="AB395" i="2"/>
  <c r="AA290" i="2"/>
  <c r="AF290" i="2"/>
  <c r="AB290" i="2"/>
  <c r="AD257" i="2"/>
  <c r="AA257" i="2"/>
  <c r="AB169" i="2"/>
  <c r="AD169" i="2"/>
  <c r="AA104" i="2"/>
  <c r="AF104" i="2"/>
  <c r="AB203" i="2"/>
  <c r="AA203" i="2"/>
  <c r="AF168" i="2"/>
  <c r="AD213" i="2"/>
  <c r="AF213" i="2"/>
  <c r="AB213" i="2"/>
  <c r="AF306" i="2"/>
  <c r="AB306" i="2"/>
  <c r="AA306" i="2"/>
  <c r="AF132" i="2"/>
  <c r="AA132" i="2"/>
  <c r="AB132" i="2"/>
  <c r="AD504" i="2"/>
  <c r="AA465" i="2"/>
  <c r="AF465" i="2"/>
  <c r="AB465" i="2"/>
  <c r="AD130" i="2"/>
  <c r="AF130" i="2"/>
  <c r="AA133" i="2"/>
  <c r="AD549" i="2"/>
  <c r="AA404" i="2"/>
  <c r="AA524" i="2"/>
  <c r="AF514" i="2"/>
  <c r="AF469" i="2"/>
  <c r="AA229" i="2"/>
  <c r="AD165" i="2"/>
  <c r="AF169" i="2"/>
  <c r="AB177" i="2"/>
  <c r="AA177" i="2"/>
  <c r="AD177" i="2"/>
  <c r="AB153" i="2"/>
  <c r="AA153" i="2"/>
  <c r="AD153" i="2"/>
  <c r="AF311" i="2"/>
  <c r="AA311" i="2"/>
  <c r="AA298" i="2"/>
  <c r="AF298" i="2"/>
  <c r="AB298" i="2"/>
  <c r="AD187" i="2"/>
  <c r="AB187" i="2"/>
  <c r="AF187" i="2"/>
  <c r="AF152" i="2"/>
  <c r="AB103" i="2"/>
  <c r="AD103" i="2"/>
  <c r="AF347" i="2"/>
  <c r="AA262" i="2"/>
  <c r="AB262" i="2"/>
  <c r="AB496" i="2"/>
  <c r="AA241" i="2"/>
  <c r="AD241" i="2"/>
  <c r="AA233" i="2"/>
  <c r="AD233" i="2"/>
  <c r="AA225" i="2"/>
  <c r="AD225" i="2"/>
  <c r="AD217" i="2"/>
  <c r="AF217" i="2"/>
  <c r="AB211" i="2"/>
  <c r="AA211" i="2"/>
  <c r="AD211" i="2"/>
  <c r="AB173" i="2"/>
  <c r="AF173" i="2"/>
  <c r="AA173" i="2"/>
  <c r="AB141" i="2"/>
  <c r="AD141" i="2"/>
  <c r="AF141" i="2"/>
  <c r="AA116" i="2"/>
  <c r="AA101" i="2"/>
  <c r="AB101" i="2"/>
  <c r="AF180" i="2"/>
  <c r="AA180" i="2"/>
  <c r="AA121" i="2"/>
  <c r="AF156" i="2"/>
  <c r="AA156" i="2"/>
  <c r="AD156" i="2"/>
  <c r="AF140" i="2"/>
  <c r="AA140" i="2"/>
  <c r="AB140" i="2"/>
  <c r="AB522" i="2"/>
  <c r="AA522" i="2"/>
  <c r="AD496" i="2"/>
  <c r="AD445" i="2"/>
  <c r="AB241" i="2"/>
  <c r="AB225" i="2"/>
  <c r="AA217" i="2"/>
  <c r="AD140" i="2"/>
  <c r="AD173" i="2"/>
  <c r="AA141" i="2"/>
  <c r="AB116" i="2"/>
  <c r="AF101" i="2"/>
  <c r="AA273" i="2"/>
  <c r="AD273" i="2"/>
  <c r="AB273" i="2"/>
  <c r="AD341" i="2"/>
  <c r="AA341" i="2"/>
  <c r="AF305" i="2"/>
  <c r="AB305" i="2"/>
  <c r="AA295" i="2"/>
  <c r="AD295" i="2"/>
  <c r="AA287" i="2"/>
  <c r="AD287" i="2"/>
  <c r="AA269" i="2"/>
  <c r="AF269" i="2"/>
  <c r="AB269" i="2"/>
  <c r="AA232" i="2"/>
  <c r="AD232" i="2"/>
  <c r="AF191" i="2"/>
  <c r="AB191" i="2"/>
  <c r="AF165" i="2"/>
  <c r="AB165" i="2"/>
  <c r="AB130" i="2"/>
  <c r="AA130" i="2"/>
  <c r="AF112" i="2"/>
  <c r="AA112" i="2"/>
  <c r="AB112" i="2"/>
  <c r="AA314" i="2"/>
  <c r="AF314" i="2"/>
  <c r="AB314" i="2"/>
  <c r="AD302" i="2"/>
  <c r="AF302" i="2"/>
  <c r="AA236" i="2"/>
  <c r="AD236" i="2"/>
  <c r="AF522" i="2"/>
  <c r="AA496" i="2"/>
  <c r="AF241" i="2"/>
  <c r="AF225" i="2"/>
  <c r="AF211" i="2"/>
  <c r="AB156" i="2"/>
  <c r="AF116" i="2"/>
  <c r="AF349" i="2"/>
  <c r="AB349" i="2"/>
  <c r="AA332" i="2"/>
  <c r="AF332" i="2"/>
  <c r="AD320" i="2"/>
  <c r="AA320" i="2"/>
  <c r="AF320" i="2"/>
  <c r="AB339" i="2"/>
  <c r="AA339" i="2"/>
  <c r="AF304" i="2"/>
  <c r="AD304" i="2"/>
  <c r="AB304" i="2"/>
  <c r="AA304" i="2"/>
  <c r="AF351" i="2"/>
  <c r="AD351" i="2"/>
  <c r="AD337" i="2"/>
  <c r="AA337" i="2"/>
  <c r="AA299" i="2"/>
  <c r="AD299" i="2"/>
  <c r="AF293" i="2"/>
  <c r="AB293" i="2"/>
  <c r="AF285" i="2"/>
  <c r="AB285" i="2"/>
  <c r="AA266" i="2"/>
  <c r="AB266" i="2"/>
  <c r="AD266" i="2"/>
  <c r="AA224" i="2"/>
  <c r="AD224" i="2"/>
  <c r="AA193" i="2"/>
  <c r="AF193" i="2"/>
  <c r="AF133" i="2"/>
  <c r="AD133" i="2"/>
  <c r="AF119" i="2"/>
  <c r="AA119" i="2"/>
  <c r="AA491" i="2"/>
  <c r="AD477" i="2"/>
  <c r="AB477" i="2"/>
  <c r="AD472" i="2"/>
  <c r="AA472" i="2"/>
  <c r="AB472" i="2"/>
  <c r="AD413" i="2"/>
  <c r="AF413" i="2"/>
  <c r="AD405" i="2"/>
  <c r="AF405" i="2"/>
  <c r="AB427" i="2"/>
  <c r="AA427" i="2"/>
  <c r="AF427" i="2"/>
  <c r="AD415" i="2"/>
  <c r="AF415" i="2"/>
  <c r="AD397" i="2"/>
  <c r="AF397" i="2"/>
  <c r="AD368" i="2"/>
  <c r="AB368" i="2"/>
  <c r="AA410" i="2"/>
  <c r="AD410" i="2"/>
  <c r="AF496" i="2"/>
  <c r="AD461" i="2"/>
  <c r="AB233" i="2"/>
  <c r="AB180" i="2"/>
  <c r="AF121" i="2"/>
  <c r="AD433" i="2"/>
  <c r="AB433" i="2"/>
  <c r="AA433" i="2"/>
  <c r="AF357" i="2"/>
  <c r="AB357" i="2"/>
  <c r="AF360" i="2"/>
  <c r="AA360" i="2"/>
  <c r="AA344" i="2"/>
  <c r="AF344" i="2"/>
  <c r="AB344" i="2"/>
  <c r="AB404" i="2"/>
  <c r="AA412" i="2"/>
  <c r="AB347" i="2"/>
  <c r="AD414" i="2"/>
  <c r="AF411" i="2"/>
  <c r="AD402" i="2"/>
  <c r="AF395" i="2"/>
  <c r="AF366" i="2"/>
  <c r="AF372" i="2"/>
  <c r="AD347" i="2"/>
  <c r="AA312" i="2"/>
  <c r="AD376" i="2"/>
  <c r="AA353" i="2"/>
  <c r="AB257" i="2"/>
  <c r="AA231" i="2"/>
  <c r="AB311" i="2"/>
  <c r="AD298" i="2"/>
  <c r="AB294" i="2"/>
  <c r="AD290" i="2"/>
  <c r="AF262" i="2"/>
  <c r="AF257" i="2"/>
  <c r="AD207" i="2"/>
  <c r="AB152" i="2"/>
  <c r="AB144" i="2"/>
  <c r="AD264" i="2"/>
  <c r="AD237" i="2"/>
  <c r="AA187" i="2"/>
  <c r="AA128" i="2"/>
  <c r="AD228" i="2"/>
  <c r="AD111" i="2"/>
  <c r="AA109" i="2"/>
  <c r="AD104" i="2"/>
  <c r="AB524" i="2"/>
  <c r="AB372" i="2"/>
  <c r="AD392" i="2"/>
  <c r="AB355" i="2"/>
  <c r="AA355" i="2"/>
  <c r="AA347" i="2"/>
  <c r="AD355" i="2"/>
  <c r="AB231" i="2"/>
  <c r="AD215" i="2"/>
  <c r="AA207" i="2"/>
  <c r="AF203" i="2"/>
  <c r="AA168" i="2"/>
  <c r="AA152" i="2"/>
  <c r="AA144" i="2"/>
  <c r="AD168" i="2"/>
  <c r="AD144" i="2"/>
  <c r="AB109" i="2"/>
  <c r="AA169" i="2"/>
  <c r="AF103" i="2"/>
  <c r="AF273" i="2"/>
  <c r="AD195" i="2"/>
  <c r="AB172" i="2"/>
  <c r="AF199" i="2"/>
  <c r="AD172" i="2"/>
  <c r="AD181" i="2"/>
  <c r="AF181" i="2"/>
  <c r="AF149" i="2"/>
  <c r="AD124" i="2"/>
  <c r="AA191" i="2"/>
  <c r="AB121" i="2"/>
  <c r="AD116" i="2"/>
  <c r="AD101" i="2"/>
  <c r="AD115" i="2"/>
  <c r="AD199" i="2"/>
  <c r="AA105" i="2"/>
  <c r="AD274" i="2"/>
  <c r="AA483" i="2"/>
  <c r="AF483" i="2"/>
  <c r="AA461" i="2"/>
  <c r="AF461" i="2"/>
  <c r="AA445" i="2"/>
  <c r="AF445" i="2"/>
  <c r="AB516" i="2"/>
  <c r="AD516" i="2"/>
  <c r="AD540" i="2"/>
  <c r="AF540" i="2"/>
  <c r="AA506" i="2"/>
  <c r="AF506" i="2"/>
  <c r="AA277" i="2"/>
  <c r="AA457" i="2"/>
  <c r="AF457" i="2"/>
  <c r="AA449" i="2"/>
  <c r="AF449" i="2"/>
  <c r="AB449" i="2"/>
  <c r="AA248" i="2"/>
  <c r="AB248" i="2"/>
  <c r="AA542" i="2"/>
  <c r="AF542" i="2"/>
  <c r="AB542" i="2"/>
  <c r="AD542" i="2"/>
  <c r="AA532" i="2"/>
  <c r="AF532" i="2"/>
  <c r="AD532" i="2"/>
  <c r="AB532" i="2"/>
  <c r="AF536" i="2"/>
  <c r="AA536" i="2"/>
  <c r="AB536" i="2"/>
  <c r="AD536" i="2"/>
  <c r="AF523" i="2"/>
  <c r="AB523" i="2"/>
  <c r="AA523" i="2"/>
  <c r="AD523" i="2"/>
  <c r="AF501" i="2"/>
  <c r="AB501" i="2"/>
  <c r="AD501" i="2"/>
  <c r="AA501" i="2"/>
  <c r="AF509" i="2"/>
  <c r="AB509" i="2"/>
  <c r="AA509" i="2"/>
  <c r="AD509" i="2"/>
  <c r="AA510" i="2"/>
  <c r="AB510" i="2"/>
  <c r="AF510" i="2"/>
  <c r="AD510" i="2"/>
  <c r="AD499" i="2"/>
  <c r="AF499" i="2"/>
  <c r="AA499" i="2"/>
  <c r="AB499" i="2"/>
  <c r="AA494" i="2"/>
  <c r="AF494" i="2"/>
  <c r="AD494" i="2"/>
  <c r="AB494" i="2"/>
  <c r="AF486" i="2"/>
  <c r="AB486" i="2"/>
  <c r="AD486" i="2"/>
  <c r="AA486" i="2"/>
  <c r="AD492" i="2"/>
  <c r="AB492" i="2"/>
  <c r="AF492" i="2"/>
  <c r="AA492" i="2"/>
  <c r="AD476" i="2"/>
  <c r="AB476" i="2"/>
  <c r="AF476" i="2"/>
  <c r="AA476" i="2"/>
  <c r="AA471" i="2"/>
  <c r="AD471" i="2"/>
  <c r="AF471" i="2"/>
  <c r="AB471" i="2"/>
  <c r="AD468" i="2"/>
  <c r="AF468" i="2"/>
  <c r="AA468" i="2"/>
  <c r="AB468" i="2"/>
  <c r="AD460" i="2"/>
  <c r="AF460" i="2"/>
  <c r="AB460" i="2"/>
  <c r="AA460" i="2"/>
  <c r="AD442" i="2"/>
  <c r="AF442" i="2"/>
  <c r="AA442" i="2"/>
  <c r="AB442" i="2"/>
  <c r="AD422" i="2"/>
  <c r="AF422" i="2"/>
  <c r="AA422" i="2"/>
  <c r="AB422" i="2"/>
  <c r="AF373" i="2"/>
  <c r="AB373" i="2"/>
  <c r="AA373" i="2"/>
  <c r="AD373" i="2"/>
  <c r="AD389" i="2"/>
  <c r="AF389" i="2"/>
  <c r="AB389" i="2"/>
  <c r="AA389" i="2"/>
  <c r="AD383" i="2"/>
  <c r="AF383" i="2"/>
  <c r="AA383" i="2"/>
  <c r="AB383" i="2"/>
  <c r="AD367" i="2"/>
  <c r="AF367" i="2"/>
  <c r="AA367" i="2"/>
  <c r="AB367" i="2"/>
  <c r="AD342" i="2"/>
  <c r="AF342" i="2"/>
  <c r="AB342" i="2"/>
  <c r="AA342" i="2"/>
  <c r="AF318" i="2"/>
  <c r="AB318" i="2"/>
  <c r="AA318" i="2"/>
  <c r="AD318" i="2"/>
  <c r="AF267" i="2"/>
  <c r="AB267" i="2"/>
  <c r="AA267" i="2"/>
  <c r="AD267" i="2"/>
  <c r="AF243" i="2"/>
  <c r="AB243" i="2"/>
  <c r="AA243" i="2"/>
  <c r="AD243" i="2"/>
  <c r="AF279" i="2"/>
  <c r="AB279" i="2"/>
  <c r="AA279" i="2"/>
  <c r="AD279" i="2"/>
  <c r="AD249" i="2"/>
  <c r="AF249" i="2"/>
  <c r="AA249" i="2"/>
  <c r="AB249" i="2"/>
  <c r="AD206" i="2"/>
  <c r="AF206" i="2"/>
  <c r="AB206" i="2"/>
  <c r="AA206" i="2"/>
  <c r="AF185" i="2"/>
  <c r="AB185" i="2"/>
  <c r="AA185" i="2"/>
  <c r="AD185" i="2"/>
  <c r="AD202" i="2"/>
  <c r="AF202" i="2"/>
  <c r="AB202" i="2"/>
  <c r="AA202" i="2"/>
  <c r="AF190" i="2"/>
  <c r="AB190" i="2"/>
  <c r="AA190" i="2"/>
  <c r="AD190" i="2"/>
  <c r="AD179" i="2"/>
  <c r="AF179" i="2"/>
  <c r="AB179" i="2"/>
  <c r="AA179" i="2"/>
  <c r="AD171" i="2"/>
  <c r="AF171" i="2"/>
  <c r="AB171" i="2"/>
  <c r="AA171" i="2"/>
  <c r="AD163" i="2"/>
  <c r="AF163" i="2"/>
  <c r="AB163" i="2"/>
  <c r="AA163" i="2"/>
  <c r="AD155" i="2"/>
  <c r="AF155" i="2"/>
  <c r="AB155" i="2"/>
  <c r="AA155" i="2"/>
  <c r="AD147" i="2"/>
  <c r="AF147" i="2"/>
  <c r="AB147" i="2"/>
  <c r="AA147" i="2"/>
  <c r="AD139" i="2"/>
  <c r="AF139" i="2"/>
  <c r="AB139" i="2"/>
  <c r="AA139" i="2"/>
  <c r="AD198" i="2"/>
  <c r="AF198" i="2"/>
  <c r="AB198" i="2"/>
  <c r="AA198" i="2"/>
  <c r="AA182" i="2"/>
  <c r="AD182" i="2"/>
  <c r="AF182" i="2"/>
  <c r="AB182" i="2"/>
  <c r="AA174" i="2"/>
  <c r="AD174" i="2"/>
  <c r="AF174" i="2"/>
  <c r="AB174" i="2"/>
  <c r="AA166" i="2"/>
  <c r="AD166" i="2"/>
  <c r="AF166" i="2"/>
  <c r="AB166" i="2"/>
  <c r="AA158" i="2"/>
  <c r="AD158" i="2"/>
  <c r="AF158" i="2"/>
  <c r="AB158" i="2"/>
  <c r="AA150" i="2"/>
  <c r="AD150" i="2"/>
  <c r="AF150" i="2"/>
  <c r="AB150" i="2"/>
  <c r="AA142" i="2"/>
  <c r="AD142" i="2"/>
  <c r="AF142" i="2"/>
  <c r="AB142" i="2"/>
  <c r="AF134" i="2"/>
  <c r="AB134" i="2"/>
  <c r="AA134" i="2"/>
  <c r="AD134" i="2"/>
  <c r="AA546" i="2"/>
  <c r="AD546" i="2"/>
  <c r="AF546" i="2"/>
  <c r="AB546" i="2"/>
  <c r="AF527" i="2"/>
  <c r="AB527" i="2"/>
  <c r="AA527" i="2"/>
  <c r="AD527" i="2"/>
  <c r="AF537" i="2"/>
  <c r="AB537" i="2"/>
  <c r="AA537" i="2"/>
  <c r="AD537" i="2"/>
  <c r="AF531" i="2"/>
  <c r="AB531" i="2"/>
  <c r="AA531" i="2"/>
  <c r="AD531" i="2"/>
  <c r="AF535" i="2"/>
  <c r="AB535" i="2"/>
  <c r="AA535" i="2"/>
  <c r="AD535" i="2"/>
  <c r="AD539" i="2"/>
  <c r="AA539" i="2"/>
  <c r="AB539" i="2"/>
  <c r="AF539" i="2"/>
  <c r="AF517" i="2"/>
  <c r="AB517" i="2"/>
  <c r="AD517" i="2"/>
  <c r="AA517" i="2"/>
  <c r="AA518" i="2"/>
  <c r="AD518" i="2"/>
  <c r="AB518" i="2"/>
  <c r="AF518" i="2"/>
  <c r="AD525" i="2"/>
  <c r="AF525" i="2"/>
  <c r="AA525" i="2"/>
  <c r="AB525" i="2"/>
  <c r="AF474" i="2"/>
  <c r="AB474" i="2"/>
  <c r="AA474" i="2"/>
  <c r="AD474" i="2"/>
  <c r="AF482" i="2"/>
  <c r="AB482" i="2"/>
  <c r="AD482" i="2"/>
  <c r="AA482" i="2"/>
  <c r="AF458" i="2"/>
  <c r="AB458" i="2"/>
  <c r="AD458" i="2"/>
  <c r="AA458" i="2"/>
  <c r="AD456" i="2"/>
  <c r="AF456" i="2"/>
  <c r="AB456" i="2"/>
  <c r="AA456" i="2"/>
  <c r="AF436" i="2"/>
  <c r="AB436" i="2"/>
  <c r="AA436" i="2"/>
  <c r="AD436" i="2"/>
  <c r="AF424" i="2"/>
  <c r="AB424" i="2"/>
  <c r="AD424" i="2"/>
  <c r="AA424" i="2"/>
  <c r="AF428" i="2"/>
  <c r="AB428" i="2"/>
  <c r="AA428" i="2"/>
  <c r="AD428" i="2"/>
  <c r="AA425" i="2"/>
  <c r="AD425" i="2"/>
  <c r="AB425" i="2"/>
  <c r="AF425" i="2"/>
  <c r="AF385" i="2"/>
  <c r="AB385" i="2"/>
  <c r="AD385" i="2"/>
  <c r="AA385" i="2"/>
  <c r="AF369" i="2"/>
  <c r="AB369" i="2"/>
  <c r="AD369" i="2"/>
  <c r="AA369" i="2"/>
  <c r="AD379" i="2"/>
  <c r="AB379" i="2"/>
  <c r="AF379" i="2"/>
  <c r="AA379" i="2"/>
  <c r="AD363" i="2"/>
  <c r="AB363" i="2"/>
  <c r="AF363" i="2"/>
  <c r="AA363" i="2"/>
  <c r="AF387" i="2"/>
  <c r="AB387" i="2"/>
  <c r="AA387" i="2"/>
  <c r="AD387" i="2"/>
  <c r="AD338" i="2"/>
  <c r="AF338" i="2"/>
  <c r="AB338" i="2"/>
  <c r="AA338" i="2"/>
  <c r="AF309" i="2"/>
  <c r="AB309" i="2"/>
  <c r="AA309" i="2"/>
  <c r="AD309" i="2"/>
  <c r="AF255" i="2"/>
  <c r="AB255" i="2"/>
  <c r="AA255" i="2"/>
  <c r="AD255" i="2"/>
  <c r="AD242" i="2"/>
  <c r="AF242" i="2"/>
  <c r="AB242" i="2"/>
  <c r="AA242" i="2"/>
  <c r="AD238" i="2"/>
  <c r="AF238" i="2"/>
  <c r="AB238" i="2"/>
  <c r="AA238" i="2"/>
  <c r="AD234" i="2"/>
  <c r="AF234" i="2"/>
  <c r="AB234" i="2"/>
  <c r="AA234" i="2"/>
  <c r="AD230" i="2"/>
  <c r="AF230" i="2"/>
  <c r="AB230" i="2"/>
  <c r="AA230" i="2"/>
  <c r="AD226" i="2"/>
  <c r="AF226" i="2"/>
  <c r="AB226" i="2"/>
  <c r="AA226" i="2"/>
  <c r="AD222" i="2"/>
  <c r="AF222" i="2"/>
  <c r="AB222" i="2"/>
  <c r="AA222" i="2"/>
  <c r="AD218" i="2"/>
  <c r="AF218" i="2"/>
  <c r="AB218" i="2"/>
  <c r="AA218" i="2"/>
  <c r="AD214" i="2"/>
  <c r="AF214" i="2"/>
  <c r="AB214" i="2"/>
  <c r="AA214" i="2"/>
  <c r="AD127" i="2"/>
  <c r="AF127" i="2"/>
  <c r="AB127" i="2"/>
  <c r="AA127" i="2"/>
  <c r="AF194" i="2"/>
  <c r="AB194" i="2"/>
  <c r="AA194" i="2"/>
  <c r="AD194" i="2"/>
  <c r="AA550" i="2"/>
  <c r="AD550" i="2"/>
  <c r="AF550" i="2"/>
  <c r="AB550" i="2"/>
  <c r="AD543" i="2"/>
  <c r="AF543" i="2"/>
  <c r="AB543" i="2"/>
  <c r="AA543" i="2"/>
  <c r="AF505" i="2"/>
  <c r="AB505" i="2"/>
  <c r="AA505" i="2"/>
  <c r="AD505" i="2"/>
  <c r="AA502" i="2"/>
  <c r="AD502" i="2"/>
  <c r="AB502" i="2"/>
  <c r="AF502" i="2"/>
  <c r="AF513" i="2"/>
  <c r="AB513" i="2"/>
  <c r="AD513" i="2"/>
  <c r="AA513" i="2"/>
  <c r="AD484" i="2"/>
  <c r="AF484" i="2"/>
  <c r="AA484" i="2"/>
  <c r="AB484" i="2"/>
  <c r="AF478" i="2"/>
  <c r="AB478" i="2"/>
  <c r="AA478" i="2"/>
  <c r="AD478" i="2"/>
  <c r="AD444" i="2"/>
  <c r="AF444" i="2"/>
  <c r="AB444" i="2"/>
  <c r="AA444" i="2"/>
  <c r="AD438" i="2"/>
  <c r="AB438" i="2"/>
  <c r="AF438" i="2"/>
  <c r="AA438" i="2"/>
  <c r="AF434" i="2"/>
  <c r="AB434" i="2"/>
  <c r="AA434" i="2"/>
  <c r="AD434" i="2"/>
  <c r="AF429" i="2"/>
  <c r="AB429" i="2"/>
  <c r="AA429" i="2"/>
  <c r="AD429" i="2"/>
  <c r="AF386" i="2"/>
  <c r="AB386" i="2"/>
  <c r="AA386" i="2"/>
  <c r="AD386" i="2"/>
  <c r="AF377" i="2"/>
  <c r="AB377" i="2"/>
  <c r="AA377" i="2"/>
  <c r="AD377" i="2"/>
  <c r="AA374" i="2"/>
  <c r="AF374" i="2"/>
  <c r="AD374" i="2"/>
  <c r="AB374" i="2"/>
  <c r="AF361" i="2"/>
  <c r="AB361" i="2"/>
  <c r="AA361" i="2"/>
  <c r="AD361" i="2"/>
  <c r="AA358" i="2"/>
  <c r="AF358" i="2"/>
  <c r="AD358" i="2"/>
  <c r="AB358" i="2"/>
  <c r="AD354" i="2"/>
  <c r="AF354" i="2"/>
  <c r="AB354" i="2"/>
  <c r="AA354" i="2"/>
  <c r="AD350" i="2"/>
  <c r="AF350" i="2"/>
  <c r="AB350" i="2"/>
  <c r="AA350" i="2"/>
  <c r="AD346" i="2"/>
  <c r="AF346" i="2"/>
  <c r="AB346" i="2"/>
  <c r="AA346" i="2"/>
  <c r="AA378" i="2"/>
  <c r="AB378" i="2"/>
  <c r="AF378" i="2"/>
  <c r="AD378" i="2"/>
  <c r="AA362" i="2"/>
  <c r="AB362" i="2"/>
  <c r="AF362" i="2"/>
  <c r="AD362" i="2"/>
  <c r="AD330" i="2"/>
  <c r="AF330" i="2"/>
  <c r="AB330" i="2"/>
  <c r="AA330" i="2"/>
  <c r="AF326" i="2"/>
  <c r="AB326" i="2"/>
  <c r="AA326" i="2"/>
  <c r="AD326" i="2"/>
  <c r="AF317" i="2"/>
  <c r="AB317" i="2"/>
  <c r="AD317" i="2"/>
  <c r="AA317" i="2"/>
  <c r="AF313" i="2"/>
  <c r="AB313" i="2"/>
  <c r="AD313" i="2"/>
  <c r="AA313" i="2"/>
  <c r="AF259" i="2"/>
  <c r="AB259" i="2"/>
  <c r="AA259" i="2"/>
  <c r="AD259" i="2"/>
  <c r="AA244" i="2"/>
  <c r="AB244" i="2"/>
  <c r="AF244" i="2"/>
  <c r="AD244" i="2"/>
  <c r="AD210" i="2"/>
  <c r="AF210" i="2"/>
  <c r="AB210" i="2"/>
  <c r="AA210" i="2"/>
  <c r="AD183" i="2"/>
  <c r="AF183" i="2"/>
  <c r="AB183" i="2"/>
  <c r="AA183" i="2"/>
  <c r="AD175" i="2"/>
  <c r="AF175" i="2"/>
  <c r="AB175" i="2"/>
  <c r="AA175" i="2"/>
  <c r="AD167" i="2"/>
  <c r="AF167" i="2"/>
  <c r="AB167" i="2"/>
  <c r="AA167" i="2"/>
  <c r="AD159" i="2"/>
  <c r="AF159" i="2"/>
  <c r="AB159" i="2"/>
  <c r="AA159" i="2"/>
  <c r="AD151" i="2"/>
  <c r="AF151" i="2"/>
  <c r="AB151" i="2"/>
  <c r="AA151" i="2"/>
  <c r="AD143" i="2"/>
  <c r="AF143" i="2"/>
  <c r="AB143" i="2"/>
  <c r="AA143" i="2"/>
  <c r="AD135" i="2"/>
  <c r="AF135" i="2"/>
  <c r="AB135" i="2"/>
  <c r="AA135" i="2"/>
  <c r="AA178" i="2"/>
  <c r="AD178" i="2"/>
  <c r="AF178" i="2"/>
  <c r="AB178" i="2"/>
  <c r="AA170" i="2"/>
  <c r="AD170" i="2"/>
  <c r="AF170" i="2"/>
  <c r="AB170" i="2"/>
  <c r="AA162" i="2"/>
  <c r="AD162" i="2"/>
  <c r="AF162" i="2"/>
  <c r="AB162" i="2"/>
  <c r="AA154" i="2"/>
  <c r="AD154" i="2"/>
  <c r="AF154" i="2"/>
  <c r="AB154" i="2"/>
  <c r="AA146" i="2"/>
  <c r="AD146" i="2"/>
  <c r="AF146" i="2"/>
  <c r="AB146" i="2"/>
  <c r="AA138" i="2"/>
  <c r="AD138" i="2"/>
  <c r="AF138" i="2"/>
  <c r="AB138" i="2"/>
  <c r="AF118" i="2"/>
  <c r="AB118" i="2"/>
  <c r="AA118" i="2"/>
  <c r="AD118" i="2"/>
  <c r="AF106" i="2"/>
  <c r="AB106" i="2"/>
  <c r="AA106" i="2"/>
  <c r="AD106" i="2"/>
  <c r="AD102" i="2"/>
  <c r="AF102" i="2"/>
  <c r="AB102" i="2"/>
  <c r="AA102" i="2"/>
  <c r="AF114" i="2"/>
  <c r="AB114" i="2"/>
  <c r="AA114" i="2"/>
  <c r="AD114" i="2"/>
  <c r="AA110" i="2"/>
  <c r="AD110" i="2"/>
  <c r="AF110" i="2"/>
  <c r="AB110" i="2"/>
  <c r="AD547" i="2"/>
  <c r="AF547" i="2"/>
  <c r="AB547" i="2"/>
  <c r="AA547" i="2"/>
  <c r="AD507" i="2"/>
  <c r="AB507" i="2"/>
  <c r="AF507" i="2"/>
  <c r="AA507" i="2"/>
  <c r="AD515" i="2"/>
  <c r="AF515" i="2"/>
  <c r="AA515" i="2"/>
  <c r="AB515" i="2"/>
  <c r="AF497" i="2"/>
  <c r="AB497" i="2"/>
  <c r="AA497" i="2"/>
  <c r="AD497" i="2"/>
  <c r="AF470" i="2"/>
  <c r="AB470" i="2"/>
  <c r="AD470" i="2"/>
  <c r="AA470" i="2"/>
  <c r="AF490" i="2"/>
  <c r="AB490" i="2"/>
  <c r="AA490" i="2"/>
  <c r="AD490" i="2"/>
  <c r="AA487" i="2"/>
  <c r="AD487" i="2"/>
  <c r="AB487" i="2"/>
  <c r="AF487" i="2"/>
  <c r="AA479" i="2"/>
  <c r="AB479" i="2"/>
  <c r="AF479" i="2"/>
  <c r="AD479" i="2"/>
  <c r="AF466" i="2"/>
  <c r="AB466" i="2"/>
  <c r="AD466" i="2"/>
  <c r="AA466" i="2"/>
  <c r="AD452" i="2"/>
  <c r="AF452" i="2"/>
  <c r="AB452" i="2"/>
  <c r="AA452" i="2"/>
  <c r="AF462" i="2"/>
  <c r="AB462" i="2"/>
  <c r="AD462" i="2"/>
  <c r="AA462" i="2"/>
  <c r="AF446" i="2"/>
  <c r="AB446" i="2"/>
  <c r="AD446" i="2"/>
  <c r="AA446" i="2"/>
  <c r="AF450" i="2"/>
  <c r="AB450" i="2"/>
  <c r="AD450" i="2"/>
  <c r="AA450" i="2"/>
  <c r="AD464" i="2"/>
  <c r="AF464" i="2"/>
  <c r="AB464" i="2"/>
  <c r="AA464" i="2"/>
  <c r="AF454" i="2"/>
  <c r="AB454" i="2"/>
  <c r="AD454" i="2"/>
  <c r="AA454" i="2"/>
  <c r="AD448" i="2"/>
  <c r="AF448" i="2"/>
  <c r="AB448" i="2"/>
  <c r="AA448" i="2"/>
  <c r="AF440" i="2"/>
  <c r="AB440" i="2"/>
  <c r="AD440" i="2"/>
  <c r="AA440" i="2"/>
  <c r="AA437" i="2"/>
  <c r="AB437" i="2"/>
  <c r="AF437" i="2"/>
  <c r="AD437" i="2"/>
  <c r="AD418" i="2"/>
  <c r="AB418" i="2"/>
  <c r="AF418" i="2"/>
  <c r="AA418" i="2"/>
  <c r="AF420" i="2"/>
  <c r="AB420" i="2"/>
  <c r="AD420" i="2"/>
  <c r="AA420" i="2"/>
  <c r="AF381" i="2"/>
  <c r="AB381" i="2"/>
  <c r="AD381" i="2"/>
  <c r="AA381" i="2"/>
  <c r="AF365" i="2"/>
  <c r="AB365" i="2"/>
  <c r="AD365" i="2"/>
  <c r="AA365" i="2"/>
  <c r="AF322" i="2"/>
  <c r="AB322" i="2"/>
  <c r="AA322" i="2"/>
  <c r="AD322" i="2"/>
  <c r="AF329" i="2"/>
  <c r="AB329" i="2"/>
  <c r="AA329" i="2"/>
  <c r="AD329" i="2"/>
  <c r="AD334" i="2"/>
  <c r="AF334" i="2"/>
  <c r="AB334" i="2"/>
  <c r="AA334" i="2"/>
  <c r="AF251" i="2"/>
  <c r="AB251" i="2"/>
  <c r="AD251" i="2"/>
  <c r="AA251" i="2"/>
  <c r="AF271" i="2"/>
  <c r="AB271" i="2"/>
  <c r="AA271" i="2"/>
  <c r="AD271" i="2"/>
  <c r="AF275" i="2"/>
  <c r="AB275" i="2"/>
  <c r="AA275" i="2"/>
  <c r="AD275" i="2"/>
  <c r="AF263" i="2"/>
  <c r="AB263" i="2"/>
  <c r="AA263" i="2"/>
  <c r="AD263" i="2"/>
  <c r="AD245" i="2"/>
  <c r="AB245" i="2"/>
  <c r="AF245" i="2"/>
  <c r="AA245" i="2"/>
  <c r="AF247" i="2"/>
  <c r="AB247" i="2"/>
  <c r="AD247" i="2"/>
  <c r="AA247" i="2"/>
  <c r="AA186" i="2"/>
  <c r="AF186" i="2"/>
  <c r="AD186" i="2"/>
  <c r="AB186" i="2"/>
  <c r="AA126" i="2"/>
  <c r="AD126" i="2"/>
  <c r="AF126" i="2"/>
  <c r="AB126" i="2"/>
  <c r="AA122" i="2"/>
  <c r="AD122" i="2"/>
  <c r="AF122" i="2"/>
  <c r="AB122" i="2"/>
  <c r="V99" i="2"/>
  <c r="V98" i="2"/>
  <c r="V97" i="2"/>
  <c r="V96" i="2"/>
  <c r="V95" i="2"/>
  <c r="V94" i="2"/>
  <c r="V93" i="2"/>
  <c r="V92" i="2"/>
  <c r="V91" i="2"/>
  <c r="V90" i="2"/>
  <c r="V89" i="2"/>
  <c r="V88" i="2"/>
  <c r="V87" i="2"/>
  <c r="V86" i="2"/>
  <c r="V85" i="2"/>
  <c r="V84" i="2"/>
  <c r="V83" i="2"/>
  <c r="V82" i="2"/>
  <c r="V81" i="2"/>
  <c r="V80" i="2"/>
  <c r="V79" i="2"/>
  <c r="V78" i="2"/>
  <c r="V77" i="2"/>
  <c r="V76" i="2"/>
  <c r="V75" i="2"/>
  <c r="V74" i="2"/>
  <c r="V73" i="2"/>
  <c r="V72" i="2"/>
  <c r="V71" i="2"/>
  <c r="V70" i="2"/>
  <c r="V69" i="2"/>
  <c r="V68" i="2"/>
  <c r="V67" i="2"/>
  <c r="V66" i="2"/>
  <c r="V65" i="2"/>
  <c r="V64" i="2"/>
  <c r="V63" i="2"/>
  <c r="V62" i="2"/>
  <c r="V61" i="2"/>
  <c r="V60" i="2"/>
  <c r="V59" i="2"/>
  <c r="V58" i="2"/>
  <c r="V57" i="2"/>
  <c r="V56" i="2"/>
  <c r="V55" i="2"/>
  <c r="V54" i="2"/>
  <c r="V53" i="2"/>
  <c r="V52" i="2"/>
  <c r="V51" i="2"/>
  <c r="P53" i="2" l="1"/>
  <c r="Y57" i="2" l="1"/>
  <c r="Y69" i="2"/>
  <c r="Y74" i="2"/>
  <c r="Y548" i="2"/>
  <c r="Y538" i="2"/>
  <c r="Y537" i="2"/>
  <c r="Y534" i="2"/>
  <c r="Y533" i="2"/>
  <c r="Y532" i="2"/>
  <c r="Y531" i="2"/>
  <c r="Y530" i="2"/>
  <c r="Y524" i="2"/>
  <c r="Y523" i="2"/>
  <c r="Y519" i="2"/>
  <c r="Y518" i="2"/>
  <c r="Y517" i="2"/>
  <c r="Y511" i="2"/>
  <c r="Y509" i="2"/>
  <c r="Y503" i="2"/>
  <c r="Y502" i="2"/>
  <c r="Y501" i="2"/>
  <c r="Y500" i="2"/>
  <c r="Y499" i="2"/>
  <c r="Y489" i="2"/>
  <c r="Y486" i="2"/>
  <c r="Y485" i="2"/>
  <c r="Y484" i="2"/>
  <c r="Y550" i="2"/>
  <c r="Y547" i="2"/>
  <c r="Y546" i="2"/>
  <c r="Y528" i="2"/>
  <c r="Y527" i="2"/>
  <c r="Y516" i="2"/>
  <c r="Y512" i="2"/>
  <c r="Y508" i="2"/>
  <c r="Y507" i="2"/>
  <c r="Y505" i="2"/>
  <c r="Y498" i="2"/>
  <c r="Y497" i="2"/>
  <c r="Y496" i="2"/>
  <c r="Y549" i="2"/>
  <c r="Y545" i="2"/>
  <c r="Y544" i="2"/>
  <c r="Y542" i="2"/>
  <c r="Y540" i="2"/>
  <c r="Y536" i="2"/>
  <c r="Y529" i="2"/>
  <c r="Y526" i="2"/>
  <c r="Y525" i="2"/>
  <c r="Y522" i="2"/>
  <c r="Y515" i="2"/>
  <c r="Y506" i="2"/>
  <c r="Y495" i="2"/>
  <c r="Y493" i="2"/>
  <c r="Y492" i="2"/>
  <c r="Y490" i="2"/>
  <c r="Y543" i="2"/>
  <c r="Y541" i="2"/>
  <c r="Y539" i="2"/>
  <c r="Y535" i="2"/>
  <c r="Y521" i="2"/>
  <c r="Y520" i="2"/>
  <c r="Y514" i="2"/>
  <c r="Y513" i="2"/>
  <c r="Y510" i="2"/>
  <c r="Y504" i="2"/>
  <c r="Y491" i="2"/>
  <c r="Y488" i="2"/>
  <c r="Y487" i="2"/>
  <c r="Y480" i="2"/>
  <c r="Y469" i="2"/>
  <c r="Y468" i="2"/>
  <c r="Y465" i="2"/>
  <c r="Y464" i="2"/>
  <c r="Y481" i="2"/>
  <c r="Y475" i="2"/>
  <c r="Y472" i="2"/>
  <c r="Y466" i="2"/>
  <c r="Y458" i="2"/>
  <c r="Y455" i="2"/>
  <c r="Y450" i="2"/>
  <c r="Y434" i="2"/>
  <c r="Y432" i="2"/>
  <c r="Y431" i="2"/>
  <c r="Y426" i="2"/>
  <c r="Y425" i="2"/>
  <c r="Y424" i="2"/>
  <c r="Y416" i="2"/>
  <c r="Y412" i="2"/>
  <c r="Y408" i="2"/>
  <c r="Y404" i="2"/>
  <c r="Y400" i="2"/>
  <c r="Y396" i="2"/>
  <c r="Y392" i="2"/>
  <c r="Y388" i="2"/>
  <c r="Y376" i="2"/>
  <c r="Y375" i="2"/>
  <c r="Y478" i="2"/>
  <c r="Y473" i="2"/>
  <c r="Y467" i="2"/>
  <c r="Y457" i="2"/>
  <c r="Y456" i="2"/>
  <c r="Y454" i="2"/>
  <c r="Y449" i="2"/>
  <c r="Y448" i="2"/>
  <c r="Y443" i="2"/>
  <c r="Y439" i="2"/>
  <c r="Y430" i="2"/>
  <c r="Y429" i="2"/>
  <c r="Y428" i="2"/>
  <c r="Y423" i="2"/>
  <c r="Y419" i="2"/>
  <c r="Y415" i="2"/>
  <c r="Y414" i="2"/>
  <c r="Y411" i="2"/>
  <c r="Y410" i="2"/>
  <c r="Y407" i="2"/>
  <c r="Y406" i="2"/>
  <c r="Y403" i="2"/>
  <c r="Y402" i="2"/>
  <c r="Y399" i="2"/>
  <c r="Y398" i="2"/>
  <c r="Y395" i="2"/>
  <c r="Y394" i="2"/>
  <c r="Y391" i="2"/>
  <c r="Y390" i="2"/>
  <c r="Y387" i="2"/>
  <c r="Y386" i="2"/>
  <c r="Y385" i="2"/>
  <c r="Y479" i="2"/>
  <c r="Y461" i="2"/>
  <c r="Y460" i="2"/>
  <c r="Y453" i="2"/>
  <c r="Y452" i="2"/>
  <c r="Y447" i="2"/>
  <c r="Y445" i="2"/>
  <c r="Y444" i="2"/>
  <c r="Y442" i="2"/>
  <c r="Y438" i="2"/>
  <c r="Y437" i="2"/>
  <c r="Y422" i="2"/>
  <c r="Y418" i="2"/>
  <c r="Y417" i="2"/>
  <c r="Y413" i="2"/>
  <c r="Y409" i="2"/>
  <c r="Y405" i="2"/>
  <c r="Y401" i="2"/>
  <c r="Y397" i="2"/>
  <c r="Y393" i="2"/>
  <c r="Y389" i="2"/>
  <c r="Y384" i="2"/>
  <c r="Y377" i="2"/>
  <c r="Y369" i="2"/>
  <c r="Y364" i="2"/>
  <c r="Y363" i="2"/>
  <c r="Y494" i="2"/>
  <c r="Y483" i="2"/>
  <c r="Y482" i="2"/>
  <c r="Y477" i="2"/>
  <c r="Y476" i="2"/>
  <c r="Y474" i="2"/>
  <c r="Y471" i="2"/>
  <c r="Y470" i="2"/>
  <c r="Y463" i="2"/>
  <c r="Y462" i="2"/>
  <c r="Y459" i="2"/>
  <c r="Y451" i="2"/>
  <c r="Y446" i="2"/>
  <c r="Y441" i="2"/>
  <c r="Y440" i="2"/>
  <c r="Y436" i="2"/>
  <c r="Y435" i="2"/>
  <c r="Y433" i="2"/>
  <c r="Y427" i="2"/>
  <c r="Y421" i="2"/>
  <c r="Y420" i="2"/>
  <c r="Y383" i="2"/>
  <c r="Y382" i="2"/>
  <c r="Y381" i="2"/>
  <c r="Y374" i="2"/>
  <c r="Y373" i="2"/>
  <c r="Y372" i="2"/>
  <c r="Y370" i="2"/>
  <c r="Y368" i="2"/>
  <c r="Y361" i="2"/>
  <c r="Y356" i="2"/>
  <c r="Y355" i="2"/>
  <c r="Y378" i="2"/>
  <c r="Y348" i="2"/>
  <c r="Y347" i="2"/>
  <c r="Y342" i="2"/>
  <c r="Y341" i="2"/>
  <c r="Y338" i="2"/>
  <c r="Y337" i="2"/>
  <c r="Y335" i="2"/>
  <c r="Y324" i="2"/>
  <c r="Y323" i="2"/>
  <c r="Y322" i="2"/>
  <c r="Y321" i="2"/>
  <c r="Y316" i="2"/>
  <c r="Y308" i="2"/>
  <c r="Y307" i="2"/>
  <c r="Y303" i="2"/>
  <c r="Y299" i="2"/>
  <c r="Y295" i="2"/>
  <c r="Y291" i="2"/>
  <c r="Y287" i="2"/>
  <c r="Y283" i="2"/>
  <c r="Y279" i="2"/>
  <c r="Y274" i="2"/>
  <c r="Y270" i="2"/>
  <c r="Y379" i="2"/>
  <c r="Y365" i="2"/>
  <c r="Y358" i="2"/>
  <c r="Y357" i="2"/>
  <c r="Y350" i="2"/>
  <c r="Y349" i="2"/>
  <c r="Y343" i="2"/>
  <c r="Y340" i="2"/>
  <c r="Y339" i="2"/>
  <c r="Y329" i="2"/>
  <c r="Y326" i="2"/>
  <c r="Y311" i="2"/>
  <c r="Y306" i="2"/>
  <c r="Y304" i="2"/>
  <c r="Y302" i="2"/>
  <c r="Y300" i="2"/>
  <c r="Y298" i="2"/>
  <c r="Y296" i="2"/>
  <c r="Y294" i="2"/>
  <c r="Y371" i="2"/>
  <c r="Y366" i="2"/>
  <c r="Y362" i="2"/>
  <c r="Y359" i="2"/>
  <c r="Y352" i="2"/>
  <c r="Y351" i="2"/>
  <c r="Y333" i="2"/>
  <c r="Y330" i="2"/>
  <c r="Y327" i="2"/>
  <c r="Y325" i="2"/>
  <c r="Y318" i="2"/>
  <c r="Y317" i="2"/>
  <c r="Y313" i="2"/>
  <c r="Y305" i="2"/>
  <c r="Y301" i="2"/>
  <c r="Y297" i="2"/>
  <c r="Y293" i="2"/>
  <c r="Y289" i="2"/>
  <c r="Y285" i="2"/>
  <c r="Y380" i="2"/>
  <c r="Y367" i="2"/>
  <c r="Y360" i="2"/>
  <c r="Y354" i="2"/>
  <c r="Y353" i="2"/>
  <c r="Y346" i="2"/>
  <c r="Y345" i="2"/>
  <c r="Y344" i="2"/>
  <c r="Y336" i="2"/>
  <c r="Y334" i="2"/>
  <c r="Y332" i="2"/>
  <c r="Y331" i="2"/>
  <c r="Y328" i="2"/>
  <c r="Y320" i="2"/>
  <c r="Y319" i="2"/>
  <c r="Y315" i="2"/>
  <c r="Y314" i="2"/>
  <c r="Y312" i="2"/>
  <c r="Y310" i="2"/>
  <c r="Y309" i="2"/>
  <c r="Y277" i="2"/>
  <c r="Y276" i="2"/>
  <c r="Y273" i="2"/>
  <c r="Y262" i="2"/>
  <c r="Y261" i="2"/>
  <c r="Y260" i="2"/>
  <c r="Y259" i="2"/>
  <c r="Y252" i="2"/>
  <c r="Y250" i="2"/>
  <c r="Y243" i="2"/>
  <c r="Y292" i="2"/>
  <c r="Y286" i="2"/>
  <c r="Y281" i="2"/>
  <c r="Y278" i="2"/>
  <c r="Y268" i="2"/>
  <c r="Y258" i="2"/>
  <c r="Y257" i="2"/>
  <c r="Y256" i="2"/>
  <c r="Y255" i="2"/>
  <c r="Y254" i="2"/>
  <c r="Y253" i="2"/>
  <c r="Y246" i="2"/>
  <c r="Y242" i="2"/>
  <c r="Y241" i="2"/>
  <c r="Y234" i="2"/>
  <c r="Y233" i="2"/>
  <c r="Y226" i="2"/>
  <c r="Y225" i="2"/>
  <c r="Y218" i="2"/>
  <c r="Y217" i="2"/>
  <c r="Y206" i="2"/>
  <c r="Y204" i="2"/>
  <c r="Y202" i="2"/>
  <c r="Y201" i="2"/>
  <c r="Y200" i="2"/>
  <c r="Y288" i="2"/>
  <c r="Y282" i="2"/>
  <c r="Y275" i="2"/>
  <c r="Y272" i="2"/>
  <c r="Y271" i="2"/>
  <c r="Y265" i="2"/>
  <c r="Y251" i="2"/>
  <c r="Y236" i="2"/>
  <c r="Y235" i="2"/>
  <c r="Y228" i="2"/>
  <c r="Y227" i="2"/>
  <c r="Y220" i="2"/>
  <c r="Y219" i="2"/>
  <c r="Y212" i="2"/>
  <c r="Y210" i="2"/>
  <c r="Y209" i="2"/>
  <c r="Y208" i="2"/>
  <c r="Y207" i="2"/>
  <c r="Y203" i="2"/>
  <c r="Y198" i="2"/>
  <c r="Y196" i="2"/>
  <c r="Y194" i="2"/>
  <c r="Y192" i="2"/>
  <c r="Y191" i="2"/>
  <c r="Y190" i="2"/>
  <c r="Y188" i="2"/>
  <c r="Y187" i="2"/>
  <c r="Y186" i="2"/>
  <c r="Y185" i="2"/>
  <c r="Y284" i="2"/>
  <c r="Y280" i="2"/>
  <c r="Y269" i="2"/>
  <c r="Y266" i="2"/>
  <c r="Y264" i="2"/>
  <c r="Y263" i="2"/>
  <c r="Y249" i="2"/>
  <c r="Y248" i="2"/>
  <c r="Y247" i="2"/>
  <c r="Y238" i="2"/>
  <c r="Y237" i="2"/>
  <c r="Y230" i="2"/>
  <c r="Y229" i="2"/>
  <c r="Y222" i="2"/>
  <c r="Y221" i="2"/>
  <c r="Y214" i="2"/>
  <c r="Y213" i="2"/>
  <c r="Y211" i="2"/>
  <c r="Y199" i="2"/>
  <c r="Y197" i="2"/>
  <c r="Y195" i="2"/>
  <c r="Y290" i="2"/>
  <c r="Y267" i="2"/>
  <c r="Y245" i="2"/>
  <c r="Y244" i="2"/>
  <c r="Y240" i="2"/>
  <c r="Y239" i="2"/>
  <c r="Y232" i="2"/>
  <c r="Y231" i="2"/>
  <c r="Y224" i="2"/>
  <c r="Y223" i="2"/>
  <c r="Y216" i="2"/>
  <c r="Y215" i="2"/>
  <c r="Y205" i="2"/>
  <c r="Y193" i="2"/>
  <c r="Y184" i="2"/>
  <c r="Y137" i="2"/>
  <c r="Y136" i="2"/>
  <c r="Y135" i="2"/>
  <c r="Y134" i="2"/>
  <c r="Y121" i="2"/>
  <c r="Y114" i="2"/>
  <c r="Y103" i="2"/>
  <c r="Y100" i="2"/>
  <c r="Y189" i="2"/>
  <c r="Y183" i="2"/>
  <c r="Y182" i="2"/>
  <c r="Y177" i="2"/>
  <c r="Y176" i="2"/>
  <c r="Y131" i="2"/>
  <c r="Y128" i="2"/>
  <c r="Y119" i="2"/>
  <c r="Y118" i="2"/>
  <c r="Y116" i="2"/>
  <c r="Y112" i="2"/>
  <c r="Y110" i="2"/>
  <c r="Y120" i="2"/>
  <c r="Y105" i="2"/>
  <c r="Y101" i="2"/>
  <c r="Y180" i="2"/>
  <c r="Y175" i="2"/>
  <c r="Y174" i="2"/>
  <c r="Y169" i="2"/>
  <c r="Y168" i="2"/>
  <c r="Y167" i="2"/>
  <c r="Y166" i="2"/>
  <c r="Y161" i="2"/>
  <c r="Y160" i="2"/>
  <c r="Y159" i="2"/>
  <c r="Y158" i="2"/>
  <c r="Y153" i="2"/>
  <c r="Y152" i="2"/>
  <c r="Y151" i="2"/>
  <c r="Y150" i="2"/>
  <c r="Y145" i="2"/>
  <c r="Y144" i="2"/>
  <c r="Y143" i="2"/>
  <c r="Y142" i="2"/>
  <c r="Y132" i="2"/>
  <c r="Y129" i="2"/>
  <c r="Y133" i="2"/>
  <c r="Y181" i="2"/>
  <c r="Y179" i="2"/>
  <c r="Y178" i="2"/>
  <c r="Y172" i="2"/>
  <c r="Y164" i="2"/>
  <c r="Y156" i="2"/>
  <c r="Y148" i="2"/>
  <c r="Y111" i="2"/>
  <c r="Y173" i="2"/>
  <c r="Y171" i="2"/>
  <c r="Y170" i="2"/>
  <c r="Y165" i="2"/>
  <c r="Y163" i="2"/>
  <c r="Y162" i="2"/>
  <c r="Y157" i="2"/>
  <c r="Y155" i="2"/>
  <c r="Y154" i="2"/>
  <c r="Y149" i="2"/>
  <c r="Y147" i="2"/>
  <c r="Y146" i="2"/>
  <c r="Y141" i="2"/>
  <c r="Y139" i="2"/>
  <c r="Y130" i="2"/>
  <c r="Y126" i="2"/>
  <c r="Y125" i="2"/>
  <c r="Y124" i="2"/>
  <c r="Y122" i="2"/>
  <c r="Y117" i="2"/>
  <c r="Y108" i="2"/>
  <c r="Y106" i="2"/>
  <c r="Y104" i="2"/>
  <c r="Y102" i="2"/>
  <c r="Y127" i="2"/>
  <c r="Y113" i="2"/>
  <c r="Y123" i="2"/>
  <c r="Y107" i="2"/>
  <c r="Y140" i="2"/>
  <c r="Y138" i="2"/>
  <c r="Y115" i="2"/>
  <c r="Y109" i="2"/>
  <c r="Y77" i="2"/>
  <c r="Y61" i="2"/>
  <c r="Y56" i="2"/>
  <c r="Y76" i="2"/>
  <c r="Y64" i="2"/>
  <c r="Y68" i="2"/>
  <c r="Y75" i="2"/>
  <c r="Y71" i="2"/>
  <c r="Y63" i="2"/>
  <c r="Y59" i="2"/>
  <c r="Y62" i="2"/>
  <c r="Y65" i="2"/>
  <c r="Y52" i="2"/>
  <c r="Y72" i="2"/>
  <c r="Y60" i="2"/>
  <c r="Y70" i="2"/>
  <c r="Y55" i="2"/>
  <c r="Y67" i="2"/>
  <c r="Y54" i="2"/>
  <c r="Y66" i="2"/>
  <c r="Y53" i="2"/>
  <c r="Y73" i="2"/>
  <c r="Y99" i="2"/>
  <c r="Y95" i="2"/>
  <c r="Y83" i="2"/>
  <c r="Y94" i="2"/>
  <c r="Y86" i="2"/>
  <c r="Y78" i="2"/>
  <c r="Y58" i="2"/>
  <c r="Y97" i="2"/>
  <c r="Y93" i="2"/>
  <c r="Y89" i="2"/>
  <c r="Y85" i="2"/>
  <c r="Y81" i="2"/>
  <c r="Y96" i="2"/>
  <c r="Y92" i="2"/>
  <c r="Y88" i="2"/>
  <c r="Y84" i="2"/>
  <c r="Y80" i="2"/>
  <c r="Y91" i="2"/>
  <c r="Y87" i="2"/>
  <c r="Y79" i="2"/>
  <c r="Y51" i="2"/>
  <c r="Y98" i="2"/>
  <c r="Y90" i="2"/>
  <c r="Y82" i="2"/>
  <c r="P99" i="2" l="1"/>
  <c r="P98" i="2"/>
  <c r="P97" i="2"/>
  <c r="P96" i="2"/>
  <c r="P95" i="2"/>
  <c r="P94" i="2"/>
  <c r="P93" i="2"/>
  <c r="P92" i="2"/>
  <c r="P91" i="2"/>
  <c r="P90" i="2"/>
  <c r="P89" i="2"/>
  <c r="P88" i="2"/>
  <c r="P87" i="2"/>
  <c r="P86" i="2"/>
  <c r="P85" i="2"/>
  <c r="P84" i="2"/>
  <c r="P83" i="2"/>
  <c r="P82" i="2"/>
  <c r="P81" i="2"/>
  <c r="P80" i="2"/>
  <c r="P79" i="2"/>
  <c r="P78" i="2"/>
  <c r="P77" i="2"/>
  <c r="P76" i="2"/>
  <c r="P75" i="2"/>
  <c r="P74" i="2"/>
  <c r="P73" i="2"/>
  <c r="P71" i="2"/>
  <c r="P70" i="2"/>
  <c r="P69" i="2"/>
  <c r="P68" i="2"/>
  <c r="P67" i="2"/>
  <c r="P66" i="2"/>
  <c r="P65" i="2"/>
  <c r="P64" i="2"/>
  <c r="P63" i="2"/>
  <c r="P62" i="2"/>
  <c r="P61" i="2"/>
  <c r="P60" i="2"/>
  <c r="P59" i="2"/>
  <c r="P58" i="2"/>
  <c r="P57" i="2"/>
  <c r="P56" i="2"/>
  <c r="P52" i="2"/>
  <c r="P51" i="2"/>
  <c r="Z99" i="2" l="1"/>
  <c r="Z98" i="2"/>
  <c r="Z97" i="2"/>
  <c r="Z96" i="2"/>
  <c r="Z95" i="2"/>
  <c r="Z94" i="2"/>
  <c r="Z93" i="2"/>
  <c r="Z92" i="2"/>
  <c r="Z91" i="2"/>
  <c r="Z90" i="2"/>
  <c r="Z89" i="2"/>
  <c r="Z88" i="2"/>
  <c r="Z87" i="2"/>
  <c r="Z86" i="2"/>
  <c r="Z85" i="2"/>
  <c r="Z84" i="2"/>
  <c r="Z83" i="2"/>
  <c r="Z82" i="2"/>
  <c r="Z81" i="2"/>
  <c r="Z80" i="2"/>
  <c r="Z79" i="2"/>
  <c r="Z78" i="2"/>
  <c r="Z77" i="2"/>
  <c r="Z76" i="2"/>
  <c r="Z75" i="2"/>
  <c r="Z74" i="2"/>
  <c r="Z73" i="2"/>
  <c r="Z72" i="2"/>
  <c r="Z71" i="2"/>
  <c r="Z70" i="2"/>
  <c r="Z69" i="2"/>
  <c r="Z68" i="2"/>
  <c r="Z67" i="2"/>
  <c r="Z66" i="2"/>
  <c r="Z65" i="2"/>
  <c r="Z64" i="2"/>
  <c r="Z63" i="2"/>
  <c r="Z62" i="2"/>
  <c r="Z61" i="2"/>
  <c r="Z60" i="2"/>
  <c r="Z59" i="2"/>
  <c r="Z58" i="2"/>
  <c r="Z57" i="2"/>
  <c r="Z56" i="2"/>
  <c r="Z55" i="2"/>
  <c r="Z54" i="2"/>
  <c r="Z53" i="2"/>
  <c r="Z52" i="2"/>
  <c r="Z51" i="2"/>
  <c r="W51" i="2" l="1"/>
  <c r="W52" i="2"/>
  <c r="W53" i="2"/>
  <c r="W54" i="2"/>
  <c r="W55" i="2"/>
  <c r="W56" i="2"/>
  <c r="W57" i="2"/>
  <c r="W58" i="2"/>
  <c r="W59" i="2"/>
  <c r="W60" i="2"/>
  <c r="W61" i="2"/>
  <c r="W62" i="2"/>
  <c r="W63" i="2"/>
  <c r="W64" i="2"/>
  <c r="W65" i="2"/>
  <c r="W66" i="2"/>
  <c r="W67" i="2"/>
  <c r="W68" i="2"/>
  <c r="W69" i="2"/>
  <c r="W70" i="2"/>
  <c r="W71" i="2"/>
  <c r="W72" i="2"/>
  <c r="W73" i="2"/>
  <c r="W74" i="2"/>
  <c r="W75" i="2"/>
  <c r="W76" i="2"/>
  <c r="W77" i="2"/>
  <c r="W78" i="2"/>
  <c r="W79" i="2"/>
  <c r="W80" i="2"/>
  <c r="W81" i="2"/>
  <c r="W82" i="2"/>
  <c r="W83" i="2"/>
  <c r="W84" i="2"/>
  <c r="W85" i="2"/>
  <c r="W86" i="2"/>
  <c r="W87" i="2"/>
  <c r="W88" i="2"/>
  <c r="W89" i="2"/>
  <c r="W90" i="2"/>
  <c r="W91" i="2"/>
  <c r="W92" i="2"/>
  <c r="W93" i="2"/>
  <c r="W94" i="2"/>
  <c r="W95" i="2"/>
  <c r="W96" i="2"/>
  <c r="W97" i="2"/>
  <c r="W98" i="2"/>
  <c r="W99" i="2"/>
  <c r="U99" i="2"/>
  <c r="T99" i="2" s="1"/>
  <c r="U98" i="2"/>
  <c r="T98" i="2" s="1"/>
  <c r="U97" i="2"/>
  <c r="T97" i="2" s="1"/>
  <c r="U96" i="2"/>
  <c r="T96" i="2" s="1"/>
  <c r="U95" i="2"/>
  <c r="T95" i="2" s="1"/>
  <c r="U94" i="2"/>
  <c r="T94" i="2" s="1"/>
  <c r="U93" i="2"/>
  <c r="T93" i="2" s="1"/>
  <c r="U92" i="2"/>
  <c r="T92" i="2" s="1"/>
  <c r="U91" i="2"/>
  <c r="T91" i="2" s="1"/>
  <c r="U90" i="2"/>
  <c r="T90" i="2" s="1"/>
  <c r="U89" i="2"/>
  <c r="T89" i="2" s="1"/>
  <c r="U88" i="2"/>
  <c r="T88" i="2" s="1"/>
  <c r="U87" i="2"/>
  <c r="T87" i="2" s="1"/>
  <c r="U86" i="2"/>
  <c r="T86" i="2" s="1"/>
  <c r="U85" i="2"/>
  <c r="T85" i="2" s="1"/>
  <c r="U84" i="2"/>
  <c r="T84" i="2" s="1"/>
  <c r="U83" i="2"/>
  <c r="T83" i="2" s="1"/>
  <c r="U82" i="2"/>
  <c r="T82" i="2" s="1"/>
  <c r="U81" i="2"/>
  <c r="T81" i="2" s="1"/>
  <c r="U80" i="2"/>
  <c r="U79" i="2"/>
  <c r="U78" i="2"/>
  <c r="U77" i="2"/>
  <c r="U76" i="2"/>
  <c r="U75" i="2"/>
  <c r="U74" i="2"/>
  <c r="U73" i="2"/>
  <c r="U72" i="2"/>
  <c r="U71" i="2"/>
  <c r="U70" i="2"/>
  <c r="U69" i="2"/>
  <c r="U68" i="2"/>
  <c r="U67" i="2"/>
  <c r="U66" i="2"/>
  <c r="U65" i="2"/>
  <c r="U64" i="2"/>
  <c r="U63" i="2"/>
  <c r="U62" i="2"/>
  <c r="U61" i="2"/>
  <c r="U60" i="2"/>
  <c r="U59" i="2"/>
  <c r="U58" i="2"/>
  <c r="U57" i="2"/>
  <c r="U56" i="2"/>
  <c r="U55" i="2"/>
  <c r="U54" i="2"/>
  <c r="U53" i="2"/>
  <c r="U52" i="2"/>
  <c r="U51" i="2"/>
  <c r="L52" i="2" l="1"/>
  <c r="L51" i="2"/>
  <c r="T65" i="2"/>
  <c r="M65" i="2"/>
  <c r="L65" i="2"/>
  <c r="T66" i="2"/>
  <c r="M66" i="2"/>
  <c r="L66" i="2"/>
  <c r="T63" i="2"/>
  <c r="L63" i="2"/>
  <c r="M63" i="2"/>
  <c r="T67" i="2"/>
  <c r="L67" i="2"/>
  <c r="M67" i="2"/>
  <c r="T64" i="2"/>
  <c r="L64" i="2"/>
  <c r="M64" i="2"/>
  <c r="T68" i="2"/>
  <c r="L68" i="2"/>
  <c r="M68" i="2"/>
  <c r="L74" i="2"/>
  <c r="M82" i="2"/>
  <c r="L82" i="2"/>
  <c r="M86" i="2"/>
  <c r="L86" i="2"/>
  <c r="M90" i="2"/>
  <c r="L90" i="2"/>
  <c r="M94" i="2"/>
  <c r="L94" i="2"/>
  <c r="M98" i="2"/>
  <c r="L98" i="2"/>
  <c r="L62" i="2"/>
  <c r="L78" i="2"/>
  <c r="L59" i="2"/>
  <c r="L71" i="2"/>
  <c r="L75" i="2"/>
  <c r="L79" i="2"/>
  <c r="M83" i="2"/>
  <c r="L83" i="2"/>
  <c r="M87" i="2"/>
  <c r="L87" i="2"/>
  <c r="M91" i="2"/>
  <c r="L91" i="2"/>
  <c r="M95" i="2"/>
  <c r="L95" i="2"/>
  <c r="M99" i="2"/>
  <c r="L99" i="2"/>
  <c r="L54" i="2"/>
  <c r="L70" i="2"/>
  <c r="L56" i="2"/>
  <c r="L60" i="2"/>
  <c r="L72" i="2"/>
  <c r="L76" i="2"/>
  <c r="L80" i="2"/>
  <c r="M84" i="2"/>
  <c r="L84" i="2"/>
  <c r="M88" i="2"/>
  <c r="L88" i="2"/>
  <c r="L92" i="2"/>
  <c r="M92" i="2"/>
  <c r="M96" i="2"/>
  <c r="L96" i="2"/>
  <c r="L58" i="2"/>
  <c r="L55" i="2"/>
  <c r="L53" i="2"/>
  <c r="L57" i="2"/>
  <c r="L61" i="2"/>
  <c r="L69" i="2"/>
  <c r="L73" i="2"/>
  <c r="L77" i="2"/>
  <c r="L81" i="2"/>
  <c r="M81" i="2"/>
  <c r="L85" i="2"/>
  <c r="M85" i="2"/>
  <c r="L89" i="2"/>
  <c r="M89" i="2"/>
  <c r="L93" i="2"/>
  <c r="M93" i="2"/>
  <c r="L97" i="2"/>
  <c r="M97" i="2"/>
  <c r="X55" i="2"/>
  <c r="AF55" i="2" s="1"/>
  <c r="X71" i="2"/>
  <c r="AF71" i="2" s="1"/>
  <c r="X83" i="2"/>
  <c r="X99" i="2"/>
  <c r="AF99" i="2" s="1"/>
  <c r="X52" i="2"/>
  <c r="AF52" i="2" s="1"/>
  <c r="X64" i="2"/>
  <c r="AF64" i="2" s="1"/>
  <c r="X72" i="2"/>
  <c r="AF72" i="2" s="1"/>
  <c r="X84" i="2"/>
  <c r="X92" i="2"/>
  <c r="X57" i="2"/>
  <c r="AF57" i="2" s="1"/>
  <c r="X61" i="2"/>
  <c r="AD61" i="2" s="1"/>
  <c r="X69" i="2"/>
  <c r="AF69" i="2" s="1"/>
  <c r="X73" i="2"/>
  <c r="X81" i="2"/>
  <c r="X85" i="2"/>
  <c r="AB85" i="2" s="1"/>
  <c r="X93" i="2"/>
  <c r="X97" i="2"/>
  <c r="X54" i="2"/>
  <c r="AF54" i="2" s="1"/>
  <c r="X58" i="2"/>
  <c r="AF58" i="2" s="1"/>
  <c r="X62" i="2"/>
  <c r="AF62" i="2" s="1"/>
  <c r="M62" i="2" s="1"/>
  <c r="X66" i="2"/>
  <c r="AF66" i="2" s="1"/>
  <c r="X70" i="2"/>
  <c r="AF70" i="2" s="1"/>
  <c r="X74" i="2"/>
  <c r="X78" i="2"/>
  <c r="X82" i="2"/>
  <c r="X86" i="2"/>
  <c r="AD86" i="2" s="1"/>
  <c r="X90" i="2"/>
  <c r="AF90" i="2" s="1"/>
  <c r="X94" i="2"/>
  <c r="X98" i="2"/>
  <c r="X63" i="2"/>
  <c r="AF63" i="2" s="1"/>
  <c r="X87" i="2"/>
  <c r="X59" i="2"/>
  <c r="AF59" i="2" s="1"/>
  <c r="X75" i="2"/>
  <c r="AF75" i="2" s="1"/>
  <c r="X91" i="2"/>
  <c r="X60" i="2"/>
  <c r="X76" i="2"/>
  <c r="AF76" i="2" s="1"/>
  <c r="X96" i="2"/>
  <c r="X51" i="2"/>
  <c r="X67" i="2"/>
  <c r="AF67" i="2" s="1"/>
  <c r="X79" i="2"/>
  <c r="X95" i="2"/>
  <c r="X56" i="2"/>
  <c r="X68" i="2"/>
  <c r="AF68" i="2" s="1"/>
  <c r="X80" i="2"/>
  <c r="X88" i="2"/>
  <c r="X53" i="2"/>
  <c r="AF53" i="2" s="1"/>
  <c r="X65" i="2"/>
  <c r="AF65" i="2" s="1"/>
  <c r="X77" i="2"/>
  <c r="AF77" i="2" s="1"/>
  <c r="X89" i="2"/>
  <c r="AD99" i="2" l="1"/>
  <c r="AD90" i="2"/>
  <c r="AD57" i="2"/>
  <c r="AD68" i="2"/>
  <c r="AD56" i="2"/>
  <c r="AF56" i="2"/>
  <c r="M56" i="2" s="1"/>
  <c r="AB89" i="2"/>
  <c r="AF89" i="2"/>
  <c r="AD95" i="2"/>
  <c r="AF95" i="2"/>
  <c r="AD80" i="2"/>
  <c r="AF80" i="2"/>
  <c r="M80" i="2" s="1"/>
  <c r="AD79" i="2"/>
  <c r="AF79" i="2"/>
  <c r="AD94" i="2"/>
  <c r="AF94" i="2"/>
  <c r="AD78" i="2"/>
  <c r="M78" i="2" s="1"/>
  <c r="AF78" i="2"/>
  <c r="AD93" i="2"/>
  <c r="AF93" i="2"/>
  <c r="AD84" i="2"/>
  <c r="AF84" i="2"/>
  <c r="AD60" i="2"/>
  <c r="M60" i="2" s="1"/>
  <c r="AF60" i="2"/>
  <c r="AD87" i="2"/>
  <c r="AF87" i="2"/>
  <c r="AD74" i="2"/>
  <c r="AF74" i="2"/>
  <c r="M74" i="2" s="1"/>
  <c r="AA85" i="2"/>
  <c r="AF85" i="2"/>
  <c r="AA61" i="2"/>
  <c r="AF61" i="2"/>
  <c r="AD83" i="2"/>
  <c r="AF83" i="2"/>
  <c r="AA51" i="2"/>
  <c r="AF51" i="2"/>
  <c r="AA86" i="2"/>
  <c r="AF86" i="2"/>
  <c r="AD81" i="2"/>
  <c r="AF81" i="2"/>
  <c r="AB91" i="2"/>
  <c r="AF91" i="2"/>
  <c r="AA88" i="2"/>
  <c r="AF88" i="2"/>
  <c r="AD96" i="2"/>
  <c r="AF96" i="2"/>
  <c r="AD98" i="2"/>
  <c r="AF98" i="2"/>
  <c r="AD82" i="2"/>
  <c r="AF82" i="2"/>
  <c r="AD97" i="2"/>
  <c r="AF97" i="2"/>
  <c r="AD73" i="2"/>
  <c r="AF73" i="2"/>
  <c r="AD92" i="2"/>
  <c r="AF92" i="2"/>
  <c r="AB81" i="2"/>
  <c r="AD85" i="2"/>
  <c r="AD88" i="2"/>
  <c r="AD91" i="2"/>
  <c r="AA91" i="2"/>
  <c r="AA98" i="2"/>
  <c r="AA95" i="2"/>
  <c r="AB95" i="2"/>
  <c r="AD89" i="2"/>
  <c r="AA60" i="2"/>
  <c r="AB98" i="2"/>
  <c r="AB78" i="2"/>
  <c r="AB93" i="2"/>
  <c r="AA78" i="2"/>
  <c r="AA73" i="2"/>
  <c r="AA93" i="2"/>
  <c r="AA81" i="2"/>
  <c r="AD51" i="2"/>
  <c r="AA89" i="2"/>
  <c r="AB86" i="2"/>
  <c r="AB88" i="2"/>
  <c r="AD70" i="2"/>
  <c r="AD66" i="2"/>
  <c r="AD62" i="2"/>
  <c r="AD52" i="2"/>
  <c r="AD65" i="2"/>
  <c r="AD76" i="2"/>
  <c r="AA53" i="2"/>
  <c r="AD53" i="2"/>
  <c r="AD54" i="2"/>
  <c r="M54" i="2" s="1"/>
  <c r="AD75" i="2"/>
  <c r="AD59" i="2"/>
  <c r="AD64" i="2"/>
  <c r="AD67" i="2"/>
  <c r="AD63" i="2"/>
  <c r="AD71" i="2"/>
  <c r="AD69" i="2"/>
  <c r="AD58" i="2"/>
  <c r="AD77" i="2"/>
  <c r="AD55" i="2"/>
  <c r="AA72" i="2"/>
  <c r="AD72" i="2"/>
  <c r="M72" i="2" s="1"/>
  <c r="AA69" i="2"/>
  <c r="AA68" i="2"/>
  <c r="AA52" i="2"/>
  <c r="AA94" i="2"/>
  <c r="AB94" i="2"/>
  <c r="AA70" i="2"/>
  <c r="AA71" i="2"/>
  <c r="AA92" i="2"/>
  <c r="AB92" i="2"/>
  <c r="AB99" i="2"/>
  <c r="AA99" i="2"/>
  <c r="AA54" i="2"/>
  <c r="AB79" i="2"/>
  <c r="AA79" i="2"/>
  <c r="AA76" i="2"/>
  <c r="AA84" i="2"/>
  <c r="AB84" i="2"/>
  <c r="AA80" i="2"/>
  <c r="AB80" i="2"/>
  <c r="AB87" i="2"/>
  <c r="AA87" i="2"/>
  <c r="AA74" i="2"/>
  <c r="AA77" i="2"/>
  <c r="AA67" i="2"/>
  <c r="AB97" i="2"/>
  <c r="AA97" i="2"/>
  <c r="AB83" i="2"/>
  <c r="AA83" i="2"/>
  <c r="AA82" i="2"/>
  <c r="AB82" i="2"/>
  <c r="AA75" i="2"/>
  <c r="M75" i="2" s="1"/>
  <c r="AA90" i="2"/>
  <c r="AB90" i="2"/>
  <c r="AA96" i="2"/>
  <c r="AB96" i="2"/>
  <c r="AA57" i="2"/>
  <c r="M57" i="2" s="1"/>
  <c r="AA64" i="2"/>
  <c r="AA63" i="2"/>
  <c r="AA62" i="2"/>
  <c r="AA55" i="2"/>
  <c r="AA66" i="2"/>
  <c r="AA59" i="2"/>
  <c r="AA56" i="2"/>
  <c r="AA58" i="2"/>
  <c r="AA65" i="2"/>
  <c r="O50" i="2"/>
  <c r="H29" i="5"/>
  <c r="G29" i="5"/>
  <c r="F29" i="5"/>
  <c r="E29" i="5"/>
  <c r="D29" i="5"/>
  <c r="C29" i="5"/>
  <c r="S29" i="4"/>
  <c r="R29" i="4"/>
  <c r="Q29" i="4"/>
  <c r="P29" i="4"/>
  <c r="O29" i="4"/>
  <c r="N29" i="4"/>
  <c r="S28" i="4"/>
  <c r="R28" i="4"/>
  <c r="Q28" i="4"/>
  <c r="P28" i="4"/>
  <c r="O28" i="4"/>
  <c r="N28" i="4"/>
  <c r="S27" i="4"/>
  <c r="R27" i="4"/>
  <c r="Q27" i="4"/>
  <c r="P27" i="4"/>
  <c r="O27" i="4"/>
  <c r="N27" i="4"/>
  <c r="S24" i="4"/>
  <c r="R24" i="4"/>
  <c r="Q24" i="4"/>
  <c r="P24" i="4"/>
  <c r="O24" i="4"/>
  <c r="N24" i="4"/>
  <c r="S23" i="4"/>
  <c r="R23" i="4"/>
  <c r="Q23" i="4"/>
  <c r="P23" i="4"/>
  <c r="O23" i="4"/>
  <c r="N23" i="4"/>
  <c r="S22" i="4"/>
  <c r="R22" i="4"/>
  <c r="Q22" i="4"/>
  <c r="P22" i="4"/>
  <c r="O22" i="4"/>
  <c r="N22" i="4"/>
  <c r="S21" i="4"/>
  <c r="R21" i="4"/>
  <c r="Q21" i="4"/>
  <c r="P21" i="4"/>
  <c r="O21" i="4"/>
  <c r="N21" i="4"/>
  <c r="S20" i="4"/>
  <c r="R20" i="4"/>
  <c r="Q20" i="4"/>
  <c r="P20" i="4"/>
  <c r="O20" i="4"/>
  <c r="N20" i="4"/>
  <c r="S19" i="4"/>
  <c r="R19" i="4"/>
  <c r="Q19" i="4"/>
  <c r="P19" i="4"/>
  <c r="O19" i="4"/>
  <c r="N19" i="4"/>
  <c r="S18" i="4"/>
  <c r="R18" i="4"/>
  <c r="Q18" i="4"/>
  <c r="P18" i="4"/>
  <c r="O18" i="4"/>
  <c r="N18" i="4"/>
  <c r="S17" i="4"/>
  <c r="R17" i="4"/>
  <c r="Q17" i="4"/>
  <c r="P17" i="4"/>
  <c r="O17" i="4"/>
  <c r="N17" i="4"/>
  <c r="S16" i="4"/>
  <c r="R16" i="4"/>
  <c r="Q16" i="4"/>
  <c r="P16" i="4"/>
  <c r="O16" i="4"/>
  <c r="N16" i="4"/>
  <c r="S15" i="4"/>
  <c r="R15" i="4"/>
  <c r="Q15" i="4"/>
  <c r="P15" i="4"/>
  <c r="O15" i="4"/>
  <c r="N15" i="4"/>
  <c r="S14" i="4"/>
  <c r="R14" i="4"/>
  <c r="Q14" i="4"/>
  <c r="P14" i="4"/>
  <c r="O14" i="4"/>
  <c r="N14" i="4"/>
  <c r="S13" i="4"/>
  <c r="R13" i="4"/>
  <c r="Q13" i="4"/>
  <c r="P13" i="4"/>
  <c r="O13" i="4"/>
  <c r="N13" i="4"/>
  <c r="S12" i="4"/>
  <c r="R12" i="4"/>
  <c r="Q12" i="4"/>
  <c r="P12" i="4"/>
  <c r="O12" i="4"/>
  <c r="N12" i="4"/>
  <c r="S11" i="4"/>
  <c r="R11" i="4"/>
  <c r="Q11" i="4"/>
  <c r="P11" i="4"/>
  <c r="O11" i="4"/>
  <c r="N11" i="4"/>
  <c r="S10" i="4"/>
  <c r="R10" i="4"/>
  <c r="Q10" i="4"/>
  <c r="P10" i="4"/>
  <c r="O10" i="4"/>
  <c r="N10" i="4"/>
  <c r="Q31" i="4" l="1"/>
  <c r="M69" i="2"/>
  <c r="O31" i="4"/>
  <c r="S31" i="4"/>
  <c r="N31" i="4"/>
  <c r="R31" i="4"/>
  <c r="P31" i="4"/>
  <c r="X35" i="2" l="1"/>
  <c r="AB79" i="6"/>
  <c r="AB77" i="6"/>
  <c r="AB61" i="6"/>
  <c r="AB45" i="6"/>
  <c r="AB78" i="6"/>
  <c r="AB62" i="6"/>
  <c r="AB46" i="6"/>
  <c r="AB63" i="6"/>
  <c r="AB47" i="6"/>
  <c r="AB64" i="6"/>
  <c r="AB75" i="6"/>
  <c r="AB43" i="6"/>
  <c r="AB44" i="6"/>
  <c r="AB73" i="6"/>
  <c r="AB57" i="6"/>
  <c r="AB41" i="6"/>
  <c r="AB74" i="6"/>
  <c r="AB58" i="6"/>
  <c r="AB42" i="6"/>
  <c r="AB80" i="6"/>
  <c r="AB48" i="6"/>
  <c r="AB59" i="6"/>
  <c r="AB76" i="6"/>
  <c r="AB60" i="6"/>
  <c r="AB71" i="6"/>
  <c r="AB55" i="6"/>
  <c r="AB39" i="6"/>
  <c r="AB72" i="6"/>
  <c r="AB56" i="6"/>
  <c r="AB40" i="6"/>
  <c r="AB69" i="6"/>
  <c r="AB53" i="6"/>
  <c r="AB37" i="6"/>
  <c r="AB70" i="6"/>
  <c r="AB54" i="6"/>
  <c r="AB38" i="6"/>
  <c r="AB67" i="6"/>
  <c r="AB51" i="6"/>
  <c r="AB35" i="6"/>
  <c r="AB68" i="6"/>
  <c r="AB52" i="6"/>
  <c r="AB36" i="6"/>
  <c r="AB65" i="6"/>
  <c r="AB49" i="6"/>
  <c r="AB34" i="6"/>
  <c r="AB66" i="6"/>
  <c r="AB50" i="6"/>
  <c r="Y35" i="6"/>
  <c r="Y37" i="6"/>
  <c r="Y39" i="6"/>
  <c r="Y41" i="6"/>
  <c r="Y43" i="6"/>
  <c r="Y45" i="6"/>
  <c r="Y47" i="6"/>
  <c r="Y49" i="6"/>
  <c r="Y51" i="6"/>
  <c r="Y53" i="6"/>
  <c r="Y55" i="6"/>
  <c r="Y57" i="6"/>
  <c r="Y59" i="6"/>
  <c r="Y61" i="6"/>
  <c r="Y63" i="6"/>
  <c r="Y65" i="6"/>
  <c r="Y67" i="6"/>
  <c r="Y69" i="6"/>
  <c r="Y71" i="6"/>
  <c r="Y73" i="6"/>
  <c r="Y75" i="6"/>
  <c r="Y77" i="6"/>
  <c r="Y79" i="6"/>
  <c r="Y36" i="6"/>
  <c r="Y38" i="6"/>
  <c r="Y40" i="6"/>
  <c r="Y42" i="6"/>
  <c r="Y44" i="6"/>
  <c r="Y46" i="6"/>
  <c r="Y48" i="6"/>
  <c r="Y50" i="6"/>
  <c r="Y52" i="6"/>
  <c r="Y54" i="6"/>
  <c r="Y56" i="6"/>
  <c r="Y58" i="6"/>
  <c r="Y60" i="6"/>
  <c r="Y62" i="6"/>
  <c r="Y64" i="6"/>
  <c r="Y66" i="6"/>
  <c r="Y68" i="6"/>
  <c r="Y70" i="6"/>
  <c r="Y72" i="6"/>
  <c r="Y74" i="6"/>
  <c r="Y76" i="6"/>
  <c r="Y78" i="6"/>
  <c r="Y80" i="6"/>
  <c r="Y34" i="6"/>
  <c r="Y35" i="2"/>
  <c r="AC35" i="6"/>
  <c r="AC37" i="6"/>
  <c r="AC39" i="6"/>
  <c r="AC41" i="6"/>
  <c r="AC43" i="6"/>
  <c r="AC45" i="6"/>
  <c r="AC47" i="6"/>
  <c r="AC49" i="6"/>
  <c r="AC51" i="6"/>
  <c r="AC53" i="6"/>
  <c r="AC55" i="6"/>
  <c r="AC57" i="6"/>
  <c r="AC59" i="6"/>
  <c r="AC61" i="6"/>
  <c r="AC63" i="6"/>
  <c r="AC65" i="6"/>
  <c r="AC67" i="6"/>
  <c r="AC69" i="6"/>
  <c r="AC71" i="6"/>
  <c r="AC73" i="6"/>
  <c r="AC75" i="6"/>
  <c r="AC77" i="6"/>
  <c r="AC79" i="6"/>
  <c r="AC34" i="6"/>
  <c r="AC36" i="6"/>
  <c r="AC38" i="6"/>
  <c r="AC40" i="6"/>
  <c r="AC42" i="6"/>
  <c r="AC44" i="6"/>
  <c r="AC46" i="6"/>
  <c r="AC48" i="6"/>
  <c r="AC50" i="6"/>
  <c r="AC52" i="6"/>
  <c r="AC54" i="6"/>
  <c r="AC56" i="6"/>
  <c r="AC58" i="6"/>
  <c r="AC60" i="6"/>
  <c r="AC62" i="6"/>
  <c r="AC64" i="6"/>
  <c r="AC66" i="6"/>
  <c r="AC68" i="6"/>
  <c r="AC70" i="6"/>
  <c r="AC72" i="6"/>
  <c r="AC74" i="6"/>
  <c r="AC76" i="6"/>
  <c r="AC78" i="6"/>
  <c r="AC80" i="6"/>
  <c r="Z35" i="2"/>
  <c r="AD34" i="6"/>
  <c r="AD35" i="6"/>
  <c r="AD37" i="6"/>
  <c r="AD39" i="6"/>
  <c r="AD41" i="6"/>
  <c r="AD43" i="6"/>
  <c r="AD45" i="6"/>
  <c r="AD47" i="6"/>
  <c r="AD49" i="6"/>
  <c r="AD51" i="6"/>
  <c r="AD53" i="6"/>
  <c r="AD55" i="6"/>
  <c r="AD57" i="6"/>
  <c r="AD59" i="6"/>
  <c r="AD61" i="6"/>
  <c r="AD63" i="6"/>
  <c r="AD65" i="6"/>
  <c r="AD67" i="6"/>
  <c r="AD69" i="6"/>
  <c r="AD71" i="6"/>
  <c r="AD73" i="6"/>
  <c r="AD75" i="6"/>
  <c r="AD77" i="6"/>
  <c r="AD79" i="6"/>
  <c r="AD36" i="6"/>
  <c r="AD38" i="6"/>
  <c r="AD40" i="6"/>
  <c r="AD42" i="6"/>
  <c r="AD44" i="6"/>
  <c r="AD46" i="6"/>
  <c r="AD48" i="6"/>
  <c r="AD50" i="6"/>
  <c r="AD52" i="6"/>
  <c r="AD54" i="6"/>
  <c r="AD56" i="6"/>
  <c r="AD58" i="6"/>
  <c r="AD60" i="6"/>
  <c r="AD62" i="6"/>
  <c r="AD64" i="6"/>
  <c r="AD66" i="6"/>
  <c r="AD68" i="6"/>
  <c r="AD70" i="6"/>
  <c r="AD72" i="6"/>
  <c r="AD74" i="6"/>
  <c r="AD76" i="6"/>
  <c r="AD78" i="6"/>
  <c r="AD80" i="6"/>
  <c r="AA36" i="6"/>
  <c r="AA38" i="6"/>
  <c r="AA40" i="6"/>
  <c r="AA42" i="6"/>
  <c r="AA44" i="6"/>
  <c r="AA46" i="6"/>
  <c r="AA48" i="6"/>
  <c r="AA50" i="6"/>
  <c r="AA52" i="6"/>
  <c r="AA54" i="6"/>
  <c r="AA56" i="6"/>
  <c r="AA58" i="6"/>
  <c r="AA60" i="6"/>
  <c r="AA62" i="6"/>
  <c r="AA64" i="6"/>
  <c r="AA66" i="6"/>
  <c r="AA68" i="6"/>
  <c r="AA70" i="6"/>
  <c r="AA72" i="6"/>
  <c r="AA74" i="6"/>
  <c r="AA76" i="6"/>
  <c r="AA78" i="6"/>
  <c r="AA80" i="6"/>
  <c r="AA35" i="6"/>
  <c r="AA37" i="6"/>
  <c r="AA39" i="6"/>
  <c r="AA41" i="6"/>
  <c r="AA43" i="6"/>
  <c r="AA45" i="6"/>
  <c r="AA47" i="6"/>
  <c r="AA49" i="6"/>
  <c r="AA51" i="6"/>
  <c r="AA53" i="6"/>
  <c r="AA55" i="6"/>
  <c r="AA57" i="6"/>
  <c r="AA59" i="6"/>
  <c r="AA61" i="6"/>
  <c r="AA63" i="6"/>
  <c r="AA65" i="6"/>
  <c r="AA67" i="6"/>
  <c r="AA69" i="6"/>
  <c r="AA71" i="6"/>
  <c r="AA73" i="6"/>
  <c r="AA75" i="6"/>
  <c r="AA77" i="6"/>
  <c r="AA79" i="6"/>
  <c r="AA34" i="6"/>
  <c r="V35" i="2"/>
  <c r="Z34" i="6"/>
  <c r="Z35" i="6"/>
  <c r="Z37" i="6"/>
  <c r="Z39" i="6"/>
  <c r="Z41" i="6"/>
  <c r="Z43" i="6"/>
  <c r="Z45" i="6"/>
  <c r="Z47" i="6"/>
  <c r="Z49" i="6"/>
  <c r="Z51" i="6"/>
  <c r="Z53" i="6"/>
  <c r="Z55" i="6"/>
  <c r="Z57" i="6"/>
  <c r="Z59" i="6"/>
  <c r="Z61" i="6"/>
  <c r="Z63" i="6"/>
  <c r="Z65" i="6"/>
  <c r="Z67" i="6"/>
  <c r="Z69" i="6"/>
  <c r="Z71" i="6"/>
  <c r="Z73" i="6"/>
  <c r="Z75" i="6"/>
  <c r="Z77" i="6"/>
  <c r="Z79" i="6"/>
  <c r="Z74" i="6"/>
  <c r="Z36" i="6"/>
  <c r="Z38" i="6"/>
  <c r="Z40" i="6"/>
  <c r="Z42" i="6"/>
  <c r="Z44" i="6"/>
  <c r="Z46" i="6"/>
  <c r="Z48" i="6"/>
  <c r="Z50" i="6"/>
  <c r="Z52" i="6"/>
  <c r="Z54" i="6"/>
  <c r="Z56" i="6"/>
  <c r="Z58" i="6"/>
  <c r="Z60" i="6"/>
  <c r="Z62" i="6"/>
  <c r="Z64" i="6"/>
  <c r="Z66" i="6"/>
  <c r="Z68" i="6"/>
  <c r="Z70" i="6"/>
  <c r="Z72" i="6"/>
  <c r="Z76" i="6"/>
  <c r="Z78" i="6"/>
  <c r="Z80" i="6"/>
  <c r="C30" i="5"/>
  <c r="U35" i="2"/>
  <c r="N59" i="2" s="1"/>
  <c r="AE59" i="2" s="1"/>
  <c r="W35" i="2"/>
  <c r="N51" i="2" s="1"/>
  <c r="AB61" i="2"/>
  <c r="N32" i="4"/>
  <c r="N72" i="2" l="1"/>
  <c r="AJ72" i="2" s="1"/>
  <c r="T72" i="2" s="1"/>
  <c r="N76" i="2"/>
  <c r="AJ76" i="2" s="1"/>
  <c r="N80" i="2"/>
  <c r="O80" i="2" s="1"/>
  <c r="N69" i="2"/>
  <c r="AE69" i="2" s="1"/>
  <c r="N56" i="2"/>
  <c r="AC56" i="2" s="1"/>
  <c r="N75" i="2"/>
  <c r="AJ75" i="2" s="1"/>
  <c r="N231" i="2"/>
  <c r="N128" i="2"/>
  <c r="N511" i="2"/>
  <c r="N219" i="2"/>
  <c r="N246" i="2"/>
  <c r="N503" i="2"/>
  <c r="N257" i="2"/>
  <c r="N177" i="2"/>
  <c r="N270" i="2"/>
  <c r="N459" i="2"/>
  <c r="N524" i="2"/>
  <c r="N195" i="2"/>
  <c r="N212" i="2"/>
  <c r="N300" i="2"/>
  <c r="N305" i="2"/>
  <c r="N343" i="2"/>
  <c r="N384" i="2"/>
  <c r="N404" i="2"/>
  <c r="N426" i="2"/>
  <c r="N493" i="2"/>
  <c r="N540" i="2"/>
  <c r="N516" i="2"/>
  <c r="N529" i="2"/>
  <c r="N114" i="2"/>
  <c r="N162" i="2"/>
  <c r="N170" i="2"/>
  <c r="N178" i="2"/>
  <c r="N155" i="2"/>
  <c r="N175" i="2"/>
  <c r="N205" i="2"/>
  <c r="N229" i="2"/>
  <c r="N237" i="2"/>
  <c r="N244" i="2"/>
  <c r="N214" i="2"/>
  <c r="N242" i="2"/>
  <c r="N267" i="2"/>
  <c r="N326" i="2"/>
  <c r="N381" i="2"/>
  <c r="N346" i="2"/>
  <c r="N363" i="2"/>
  <c r="N373" i="2"/>
  <c r="N389" i="2"/>
  <c r="N438" i="2"/>
  <c r="N513" i="2"/>
  <c r="N539" i="2"/>
  <c r="N535" i="2"/>
  <c r="N538" i="2"/>
  <c r="N543" i="2"/>
  <c r="N203" i="2"/>
  <c r="N376" i="2"/>
  <c r="N319" i="2"/>
  <c r="N324" i="2"/>
  <c r="N400" i="2"/>
  <c r="N235" i="2"/>
  <c r="N223" i="2"/>
  <c r="N465" i="2"/>
  <c r="N306" i="2"/>
  <c r="N129" i="2"/>
  <c r="N101" i="2"/>
  <c r="N500" i="2"/>
  <c r="N298" i="2"/>
  <c r="N508" i="2"/>
  <c r="N258" i="2"/>
  <c r="N252" i="2"/>
  <c r="N316" i="2"/>
  <c r="N340" i="2"/>
  <c r="N370" i="2"/>
  <c r="N371" i="2"/>
  <c r="N435" i="2"/>
  <c r="N157" i="2"/>
  <c r="N285" i="2"/>
  <c r="N327" i="2"/>
  <c r="N366" i="2"/>
  <c r="N453" i="2"/>
  <c r="N469" i="2"/>
  <c r="N506" i="2"/>
  <c r="N118" i="2"/>
  <c r="N126" i="2"/>
  <c r="N191" i="2"/>
  <c r="N135" i="2"/>
  <c r="N186" i="2"/>
  <c r="N234" i="2"/>
  <c r="N271" i="2"/>
  <c r="N295" i="2"/>
  <c r="N330" i="2"/>
  <c r="N329" i="2"/>
  <c r="N383" i="2"/>
  <c r="N358" i="2"/>
  <c r="N397" i="2"/>
  <c r="N405" i="2"/>
  <c r="N413" i="2"/>
  <c r="N402" i="2"/>
  <c r="N395" i="2"/>
  <c r="N407" i="2"/>
  <c r="N440" i="2"/>
  <c r="N448" i="2"/>
  <c r="N460" i="2"/>
  <c r="N471" i="2"/>
  <c r="N490" i="2"/>
  <c r="N497" i="2"/>
  <c r="N510" i="2"/>
  <c r="N515" i="2"/>
  <c r="N509" i="2"/>
  <c r="N518" i="2"/>
  <c r="N532" i="2"/>
  <c r="N541" i="2"/>
  <c r="N261" i="2"/>
  <c r="N315" i="2"/>
  <c r="N335" i="2"/>
  <c r="N132" i="2"/>
  <c r="N534" i="2"/>
  <c r="N290" i="2"/>
  <c r="N239" i="2"/>
  <c r="N152" i="2"/>
  <c r="N380" i="2"/>
  <c r="N427" i="2"/>
  <c r="N137" i="2"/>
  <c r="N125" i="2"/>
  <c r="N111" i="2"/>
  <c r="N211" i="2"/>
  <c r="N224" i="2"/>
  <c r="N240" i="2"/>
  <c r="N220" i="2"/>
  <c r="N408" i="2"/>
  <c r="N472" i="2"/>
  <c r="N498" i="2"/>
  <c r="N134" i="2"/>
  <c r="N142" i="2"/>
  <c r="N150" i="2"/>
  <c r="N198" i="2"/>
  <c r="N147" i="2"/>
  <c r="N167" i="2"/>
  <c r="N185" i="2"/>
  <c r="N210" i="2"/>
  <c r="N197" i="2"/>
  <c r="N217" i="2"/>
  <c r="N256" i="2"/>
  <c r="N268" i="2"/>
  <c r="N263" i="2"/>
  <c r="N251" i="2"/>
  <c r="N342" i="2"/>
  <c r="N322" i="2"/>
  <c r="N341" i="2"/>
  <c r="N349" i="2"/>
  <c r="N357" i="2"/>
  <c r="N378" i="2"/>
  <c r="N414" i="2"/>
  <c r="N425" i="2"/>
  <c r="N436" i="2"/>
  <c r="N442" i="2"/>
  <c r="N450" i="2"/>
  <c r="N452" i="2"/>
  <c r="N466" i="2"/>
  <c r="N470" i="2"/>
  <c r="N499" i="2"/>
  <c r="N388" i="2"/>
  <c r="N331" i="2"/>
  <c r="N160" i="2"/>
  <c r="N207" i="2"/>
  <c r="N355" i="2"/>
  <c r="N117" i="2"/>
  <c r="N109" i="2"/>
  <c r="N103" i="2"/>
  <c r="N181" i="2"/>
  <c r="N491" i="2"/>
  <c r="N141" i="2"/>
  <c r="N140" i="2"/>
  <c r="N156" i="2"/>
  <c r="N172" i="2"/>
  <c r="N280" i="2"/>
  <c r="N292" i="2"/>
  <c r="N277" i="2"/>
  <c r="N262" i="2"/>
  <c r="N272" i="2"/>
  <c r="N288" i="2"/>
  <c r="N328" i="2"/>
  <c r="N344" i="2"/>
  <c r="N296" i="2"/>
  <c r="N301" i="2"/>
  <c r="N352" i="2"/>
  <c r="N364" i="2"/>
  <c r="N445" i="2"/>
  <c r="N439" i="2"/>
  <c r="N457" i="2"/>
  <c r="N431" i="2"/>
  <c r="N526" i="2"/>
  <c r="N122" i="2"/>
  <c r="N158" i="2"/>
  <c r="N159" i="2"/>
  <c r="N179" i="2"/>
  <c r="N209" i="2"/>
  <c r="N218" i="2"/>
  <c r="N226" i="2"/>
  <c r="N259" i="2"/>
  <c r="N283" i="2"/>
  <c r="N299" i="2"/>
  <c r="N317" i="2"/>
  <c r="N365" i="2"/>
  <c r="N350" i="2"/>
  <c r="N377" i="2"/>
  <c r="N385" i="2"/>
  <c r="N420" i="2"/>
  <c r="N390" i="2"/>
  <c r="N398" i="2"/>
  <c r="N411" i="2"/>
  <c r="N437" i="2"/>
  <c r="N464" i="2"/>
  <c r="N347" i="2"/>
  <c r="N421" i="2"/>
  <c r="N274" i="2"/>
  <c r="N184" i="2"/>
  <c r="N120" i="2"/>
  <c r="N250" i="2"/>
  <c r="N392" i="2"/>
  <c r="N278" i="2"/>
  <c r="N489" i="2"/>
  <c r="N104" i="2"/>
  <c r="N105" i="2"/>
  <c r="N227" i="2"/>
  <c r="N477" i="2"/>
  <c r="N165" i="2"/>
  <c r="N176" i="2"/>
  <c r="N107" i="2"/>
  <c r="N199" i="2"/>
  <c r="N188" i="2"/>
  <c r="N228" i="2"/>
  <c r="N359" i="2"/>
  <c r="N481" i="2"/>
  <c r="N419" i="2"/>
  <c r="N412" i="2"/>
  <c r="N475" i="2"/>
  <c r="N495" i="2"/>
  <c r="N544" i="2"/>
  <c r="N106" i="2"/>
  <c r="N166" i="2"/>
  <c r="N174" i="2"/>
  <c r="N182" i="2"/>
  <c r="N127" i="2"/>
  <c r="N139" i="2"/>
  <c r="N206" i="2"/>
  <c r="N225" i="2"/>
  <c r="N233" i="2"/>
  <c r="N260" i="2"/>
  <c r="N238" i="2"/>
  <c r="N309" i="2"/>
  <c r="N323" i="2"/>
  <c r="N333" i="2"/>
  <c r="N379" i="2"/>
  <c r="N393" i="2"/>
  <c r="N406" i="2"/>
  <c r="N429" i="2"/>
  <c r="N399" i="2"/>
  <c r="N454" i="2"/>
  <c r="N456" i="2"/>
  <c r="N484" i="2"/>
  <c r="N168" i="2"/>
  <c r="N504" i="2"/>
  <c r="N520" i="2"/>
  <c r="N276" i="2"/>
  <c r="N382" i="2"/>
  <c r="N282" i="2"/>
  <c r="N145" i="2"/>
  <c r="N519" i="2"/>
  <c r="N308" i="2"/>
  <c r="N153" i="2"/>
  <c r="N187" i="2"/>
  <c r="N312" i="2"/>
  <c r="N480" i="2"/>
  <c r="N115" i="2"/>
  <c r="N180" i="2"/>
  <c r="N248" i="2"/>
  <c r="N192" i="2"/>
  <c r="N320" i="2"/>
  <c r="N332" i="2"/>
  <c r="N304" i="2"/>
  <c r="N339" i="2"/>
  <c r="N443" i="2"/>
  <c r="N473" i="2"/>
  <c r="N512" i="2"/>
  <c r="N528" i="2"/>
  <c r="N102" i="2"/>
  <c r="N194" i="2"/>
  <c r="N151" i="2"/>
  <c r="N171" i="2"/>
  <c r="N189" i="2"/>
  <c r="N201" i="2"/>
  <c r="N241" i="2"/>
  <c r="N243" i="2"/>
  <c r="N255" i="2"/>
  <c r="N318" i="2"/>
  <c r="N334" i="2"/>
  <c r="N338" i="2"/>
  <c r="N287" i="2"/>
  <c r="N303" i="2"/>
  <c r="N321" i="2"/>
  <c r="N345" i="2"/>
  <c r="N362" i="2"/>
  <c r="N367" i="2"/>
  <c r="N374" i="2"/>
  <c r="N401" i="2"/>
  <c r="N409" i="2"/>
  <c r="N417" i="2"/>
  <c r="N422" i="2"/>
  <c r="N418" i="2"/>
  <c r="N430" i="2"/>
  <c r="N415" i="2"/>
  <c r="N424" i="2"/>
  <c r="N433" i="2"/>
  <c r="N446" i="2"/>
  <c r="N468" i="2"/>
  <c r="N479" i="2"/>
  <c r="N494" i="2"/>
  <c r="N521" i="2"/>
  <c r="N253" i="2"/>
  <c r="N375" i="2"/>
  <c r="N533" i="2"/>
  <c r="N204" i="2"/>
  <c r="N144" i="2"/>
  <c r="N281" i="2"/>
  <c r="N441" i="2"/>
  <c r="N348" i="2"/>
  <c r="N530" i="2"/>
  <c r="N200" i="2"/>
  <c r="N108" i="2"/>
  <c r="N451" i="2"/>
  <c r="N254" i="2"/>
  <c r="N136" i="2"/>
  <c r="N269" i="2"/>
  <c r="N169" i="2"/>
  <c r="N112" i="2"/>
  <c r="N286" i="2"/>
  <c r="N123" i="2"/>
  <c r="N133" i="2"/>
  <c r="N266" i="2"/>
  <c r="N514" i="2"/>
  <c r="N548" i="2"/>
  <c r="N149" i="2"/>
  <c r="N121" i="2"/>
  <c r="N119" i="2"/>
  <c r="N396" i="2"/>
  <c r="N463" i="2"/>
  <c r="N116" i="2"/>
  <c r="N310" i="2"/>
  <c r="N100" i="2"/>
  <c r="N311" i="2"/>
  <c r="N372" i="2"/>
  <c r="N113" i="2"/>
  <c r="N161" i="2"/>
  <c r="N294" i="2"/>
  <c r="N215" i="2"/>
  <c r="N302" i="2"/>
  <c r="N314" i="2"/>
  <c r="N368" i="2"/>
  <c r="N485" i="2"/>
  <c r="N488" i="2"/>
  <c r="N173" i="2"/>
  <c r="N124" i="2"/>
  <c r="N148" i="2"/>
  <c r="N164" i="2"/>
  <c r="N208" i="2"/>
  <c r="N265" i="2"/>
  <c r="N273" i="2"/>
  <c r="N336" i="2"/>
  <c r="N360" i="2"/>
  <c r="N449" i="2"/>
  <c r="N483" i="2"/>
  <c r="N496" i="2"/>
  <c r="N110" i="2"/>
  <c r="N154" i="2"/>
  <c r="N131" i="2"/>
  <c r="N143" i="2"/>
  <c r="N163" i="2"/>
  <c r="N193" i="2"/>
  <c r="N221" i="2"/>
  <c r="N249" i="2"/>
  <c r="N264" i="2"/>
  <c r="N222" i="2"/>
  <c r="N291" i="2"/>
  <c r="N307" i="2"/>
  <c r="N325" i="2"/>
  <c r="N337" i="2"/>
  <c r="N361" i="2"/>
  <c r="N410" i="2"/>
  <c r="N391" i="2"/>
  <c r="N403" i="2"/>
  <c r="N428" i="2"/>
  <c r="N432" i="2"/>
  <c r="N444" i="2"/>
  <c r="N462" i="2"/>
  <c r="N476" i="2"/>
  <c r="N486" i="2"/>
  <c r="N232" i="2"/>
  <c r="N461" i="2"/>
  <c r="N202" i="2"/>
  <c r="N525" i="2"/>
  <c r="N501" i="2"/>
  <c r="N216" i="2"/>
  <c r="N196" i="2"/>
  <c r="N351" i="2"/>
  <c r="N447" i="2"/>
  <c r="N183" i="2"/>
  <c r="N502" i="2"/>
  <c r="N545" i="2"/>
  <c r="N467" i="2"/>
  <c r="N386" i="2"/>
  <c r="N434" i="2"/>
  <c r="N482" i="2"/>
  <c r="N507" i="2"/>
  <c r="N536" i="2"/>
  <c r="N146" i="2"/>
  <c r="N230" i="2"/>
  <c r="N313" i="2"/>
  <c r="N474" i="2"/>
  <c r="N455" i="2"/>
  <c r="N275" i="2"/>
  <c r="N549" i="2"/>
  <c r="N293" i="2"/>
  <c r="N138" i="2"/>
  <c r="N213" i="2"/>
  <c r="N247" i="2"/>
  <c r="N369" i="2"/>
  <c r="N517" i="2"/>
  <c r="N546" i="2"/>
  <c r="N547" i="2"/>
  <c r="N130" i="2"/>
  <c r="N527" i="2"/>
  <c r="N236" i="2"/>
  <c r="N284" i="2"/>
  <c r="N297" i="2"/>
  <c r="N416" i="2"/>
  <c r="N522" i="2"/>
  <c r="N478" i="2"/>
  <c r="N531" i="2"/>
  <c r="N550" i="2"/>
  <c r="N356" i="2"/>
  <c r="N423" i="2"/>
  <c r="N354" i="2"/>
  <c r="N394" i="2"/>
  <c r="N492" i="2"/>
  <c r="N537" i="2"/>
  <c r="N289" i="2"/>
  <c r="N279" i="2"/>
  <c r="N245" i="2"/>
  <c r="N353" i="2"/>
  <c r="N458" i="2"/>
  <c r="N487" i="2"/>
  <c r="N523" i="2"/>
  <c r="N190" i="2"/>
  <c r="N387" i="2"/>
  <c r="N505" i="2"/>
  <c r="N542" i="2"/>
  <c r="N91" i="2"/>
  <c r="AG91" i="2" s="1"/>
  <c r="N83" i="2"/>
  <c r="AH83" i="2" s="1"/>
  <c r="N63" i="2"/>
  <c r="AL63" i="2" s="1"/>
  <c r="N84" i="2"/>
  <c r="AG84" i="2" s="1"/>
  <c r="N94" i="2"/>
  <c r="AI94" i="2" s="1"/>
  <c r="N65" i="2"/>
  <c r="AH65" i="2" s="1"/>
  <c r="N87" i="2"/>
  <c r="AG87" i="2" s="1"/>
  <c r="N86" i="2"/>
  <c r="AI86" i="2" s="1"/>
  <c r="N90" i="2"/>
  <c r="AI90" i="2" s="1"/>
  <c r="N92" i="2"/>
  <c r="N81" i="2"/>
  <c r="AI81" i="2" s="1"/>
  <c r="N82" i="2"/>
  <c r="N95" i="2"/>
  <c r="AH95" i="2" s="1"/>
  <c r="N96" i="2"/>
  <c r="AL96" i="2" s="1"/>
  <c r="N93" i="2"/>
  <c r="AG93" i="2" s="1"/>
  <c r="N85" i="2"/>
  <c r="AH85" i="2" s="1"/>
  <c r="N88" i="2"/>
  <c r="AK88" i="2" s="1"/>
  <c r="N99" i="2"/>
  <c r="AL99" i="2" s="1"/>
  <c r="N64" i="2"/>
  <c r="AH64" i="2" s="1"/>
  <c r="N97" i="2"/>
  <c r="AL97" i="2" s="1"/>
  <c r="N98" i="2"/>
  <c r="AI98" i="2" s="1"/>
  <c r="N66" i="2"/>
  <c r="AG66" i="2" s="1"/>
  <c r="N89" i="2"/>
  <c r="AG89" i="2" s="1"/>
  <c r="N73" i="2"/>
  <c r="AC73" i="2" s="1"/>
  <c r="N68" i="2"/>
  <c r="AK68" i="2" s="1"/>
  <c r="N57" i="2"/>
  <c r="AC57" i="2" s="1"/>
  <c r="N78" i="2"/>
  <c r="AG78" i="2" s="1"/>
  <c r="L34" i="6"/>
  <c r="L50" i="6"/>
  <c r="L39" i="6"/>
  <c r="L80" i="6"/>
  <c r="L72" i="6"/>
  <c r="L64" i="6"/>
  <c r="L56" i="6"/>
  <c r="L48" i="6"/>
  <c r="L40" i="6"/>
  <c r="L77" i="6"/>
  <c r="L69" i="6"/>
  <c r="L61" i="6"/>
  <c r="L53" i="6"/>
  <c r="L45" i="6"/>
  <c r="L37" i="6"/>
  <c r="L74" i="6"/>
  <c r="L58" i="6"/>
  <c r="L42" i="6"/>
  <c r="L71" i="6"/>
  <c r="L63" i="6"/>
  <c r="L55" i="6"/>
  <c r="L47" i="6"/>
  <c r="L78" i="6"/>
  <c r="L70" i="6"/>
  <c r="L62" i="6"/>
  <c r="L54" i="6"/>
  <c r="L46" i="6"/>
  <c r="L38" i="6"/>
  <c r="L75" i="6"/>
  <c r="L67" i="6"/>
  <c r="L59" i="6"/>
  <c r="L51" i="6"/>
  <c r="L43" i="6"/>
  <c r="L35" i="6"/>
  <c r="L66" i="6"/>
  <c r="L79" i="6"/>
  <c r="L76" i="6"/>
  <c r="L68" i="6"/>
  <c r="L60" i="6"/>
  <c r="L52" i="6"/>
  <c r="L44" i="6"/>
  <c r="L36" i="6"/>
  <c r="L73" i="6"/>
  <c r="L65" i="6"/>
  <c r="L57" i="6"/>
  <c r="L49" i="6"/>
  <c r="L41" i="6"/>
  <c r="AC69" i="2"/>
  <c r="AJ59" i="2"/>
  <c r="AC59" i="2"/>
  <c r="N52" i="2"/>
  <c r="AC52" i="2" s="1"/>
  <c r="N71" i="2"/>
  <c r="AE71" i="2" s="1"/>
  <c r="N62" i="2"/>
  <c r="O62" i="2" s="1"/>
  <c r="N79" i="2"/>
  <c r="AL79" i="2" s="1"/>
  <c r="N77" i="2"/>
  <c r="AK77" i="2" s="1"/>
  <c r="O72" i="2"/>
  <c r="N74" i="2"/>
  <c r="AL74" i="2" s="1"/>
  <c r="T74" i="2" s="1"/>
  <c r="N70" i="2"/>
  <c r="N61" i="2"/>
  <c r="AG61" i="2" s="1"/>
  <c r="N60" i="2"/>
  <c r="AI60" i="2" s="1"/>
  <c r="N58" i="2"/>
  <c r="AL58" i="2" s="1"/>
  <c r="N67" i="2"/>
  <c r="AL67" i="2" s="1"/>
  <c r="N53" i="2"/>
  <c r="AG53" i="2" s="1"/>
  <c r="N54" i="2"/>
  <c r="AI54" i="2" s="1"/>
  <c r="N55" i="2"/>
  <c r="AL55" i="2" s="1"/>
  <c r="AB77" i="2"/>
  <c r="AB76" i="2"/>
  <c r="AB75" i="2"/>
  <c r="AB74" i="2"/>
  <c r="AB73" i="2"/>
  <c r="AB72" i="2"/>
  <c r="AB71" i="2"/>
  <c r="AB70" i="2"/>
  <c r="M70" i="2" s="1"/>
  <c r="AB69" i="2"/>
  <c r="AB68" i="2"/>
  <c r="AB67" i="2"/>
  <c r="AB66" i="2"/>
  <c r="AH72" i="2"/>
  <c r="AB65" i="2"/>
  <c r="AL59" i="2"/>
  <c r="AH59" i="2"/>
  <c r="AK59" i="2"/>
  <c r="AG59" i="2"/>
  <c r="AI59" i="2"/>
  <c r="AB51" i="2"/>
  <c r="AB62" i="2"/>
  <c r="AB59" i="2"/>
  <c r="AB53" i="2"/>
  <c r="AB63" i="2"/>
  <c r="AB64" i="2"/>
  <c r="AB55" i="2"/>
  <c r="AB58" i="2"/>
  <c r="AB52" i="2"/>
  <c r="M52" i="2" s="1"/>
  <c r="AB56" i="2"/>
  <c r="AB57" i="2"/>
  <c r="AB60" i="2"/>
  <c r="AB54" i="2"/>
  <c r="AC72" i="2" l="1"/>
  <c r="AI72" i="2"/>
  <c r="AK72" i="2"/>
  <c r="AE72" i="2"/>
  <c r="AG72" i="2"/>
  <c r="AL72" i="2"/>
  <c r="AH76" i="2"/>
  <c r="AL76" i="2"/>
  <c r="AE76" i="2"/>
  <c r="AC76" i="2"/>
  <c r="AG76" i="2"/>
  <c r="AI76" i="2"/>
  <c r="AK76" i="2"/>
  <c r="AH80" i="2"/>
  <c r="AI80" i="2"/>
  <c r="AG80" i="2"/>
  <c r="AL80" i="2"/>
  <c r="T80" i="2" s="1"/>
  <c r="AJ80" i="2"/>
  <c r="AK80" i="2"/>
  <c r="AI69" i="2"/>
  <c r="AC80" i="2"/>
  <c r="AE80" i="2"/>
  <c r="AG69" i="2"/>
  <c r="T69" i="2" s="1"/>
  <c r="P61" i="6"/>
  <c r="N61" i="6"/>
  <c r="P73" i="6"/>
  <c r="N73" i="6"/>
  <c r="P66" i="6"/>
  <c r="N66" i="6"/>
  <c r="P46" i="6"/>
  <c r="N46" i="6"/>
  <c r="P71" i="6"/>
  <c r="N71" i="6"/>
  <c r="P69" i="6"/>
  <c r="N69" i="6"/>
  <c r="P39" i="6"/>
  <c r="N39" i="6"/>
  <c r="P79" i="6"/>
  <c r="N79" i="6"/>
  <c r="P36" i="6"/>
  <c r="N36" i="6"/>
  <c r="P35" i="6"/>
  <c r="N35" i="6"/>
  <c r="P54" i="6"/>
  <c r="N54" i="6"/>
  <c r="P42" i="6"/>
  <c r="N42" i="6"/>
  <c r="P77" i="6"/>
  <c r="N77" i="6"/>
  <c r="P50" i="6"/>
  <c r="N50" i="6"/>
  <c r="P44" i="6"/>
  <c r="N44" i="6"/>
  <c r="P43" i="6"/>
  <c r="N43" i="6"/>
  <c r="P62" i="6"/>
  <c r="N62" i="6"/>
  <c r="P58" i="6"/>
  <c r="N58" i="6"/>
  <c r="P40" i="6"/>
  <c r="N40" i="6"/>
  <c r="P34" i="6"/>
  <c r="N34" i="6"/>
  <c r="P80" i="6"/>
  <c r="N80" i="6"/>
  <c r="P52" i="6"/>
  <c r="N52" i="6"/>
  <c r="P51" i="6"/>
  <c r="N51" i="6"/>
  <c r="P70" i="6"/>
  <c r="N70" i="6"/>
  <c r="P74" i="6"/>
  <c r="N74" i="6"/>
  <c r="P48" i="6"/>
  <c r="N48" i="6"/>
  <c r="P65" i="6"/>
  <c r="N65" i="6"/>
  <c r="P41" i="6"/>
  <c r="N41" i="6"/>
  <c r="P60" i="6"/>
  <c r="N60" i="6"/>
  <c r="P59" i="6"/>
  <c r="N59" i="6"/>
  <c r="P78" i="6"/>
  <c r="N78" i="6"/>
  <c r="P37" i="6"/>
  <c r="N37" i="6"/>
  <c r="P56" i="6"/>
  <c r="N56" i="6"/>
  <c r="P63" i="6"/>
  <c r="N63" i="6"/>
  <c r="P49" i="6"/>
  <c r="N49" i="6"/>
  <c r="P68" i="6"/>
  <c r="N68" i="6"/>
  <c r="P67" i="6"/>
  <c r="N67" i="6"/>
  <c r="P47" i="6"/>
  <c r="N47" i="6"/>
  <c r="P45" i="6"/>
  <c r="N45" i="6"/>
  <c r="P64" i="6"/>
  <c r="N64" i="6"/>
  <c r="P38" i="6"/>
  <c r="N38" i="6"/>
  <c r="P57" i="6"/>
  <c r="N57" i="6"/>
  <c r="P76" i="6"/>
  <c r="N76" i="6"/>
  <c r="P75" i="6"/>
  <c r="N75" i="6"/>
  <c r="P55" i="6"/>
  <c r="N55" i="6"/>
  <c r="P53" i="6"/>
  <c r="N53" i="6"/>
  <c r="P72" i="6"/>
  <c r="N72" i="6"/>
  <c r="AK69" i="2"/>
  <c r="AJ69" i="2"/>
  <c r="AI75" i="2"/>
  <c r="AG75" i="2"/>
  <c r="T75" i="2" s="1"/>
  <c r="AE56" i="2"/>
  <c r="AL69" i="2"/>
  <c r="AJ56" i="2"/>
  <c r="AG56" i="2"/>
  <c r="AH57" i="2"/>
  <c r="AG88" i="2"/>
  <c r="AK83" i="2"/>
  <c r="O56" i="2"/>
  <c r="AK56" i="2"/>
  <c r="O52" i="2"/>
  <c r="AH69" i="2"/>
  <c r="O69" i="2"/>
  <c r="AH56" i="2"/>
  <c r="AL56" i="2"/>
  <c r="T56" i="2" s="1"/>
  <c r="AI56" i="2"/>
  <c r="AG90" i="2"/>
  <c r="AG81" i="2"/>
  <c r="AI95" i="2"/>
  <c r="AH94" i="2"/>
  <c r="AG83" i="2"/>
  <c r="AE75" i="2"/>
  <c r="AL65" i="2"/>
  <c r="AI66" i="2"/>
  <c r="AL95" i="2"/>
  <c r="AK94" i="2"/>
  <c r="AH98" i="2"/>
  <c r="AL98" i="2"/>
  <c r="AH78" i="2"/>
  <c r="AL78" i="2"/>
  <c r="AI87" i="2"/>
  <c r="AL68" i="2"/>
  <c r="AC68" i="2"/>
  <c r="AH93" i="2"/>
  <c r="AI88" i="2"/>
  <c r="AH68" i="2"/>
  <c r="AJ68" i="2"/>
  <c r="AJ91" i="2"/>
  <c r="AH87" i="2"/>
  <c r="AK89" i="2"/>
  <c r="AL93" i="2"/>
  <c r="AL87" i="2"/>
  <c r="AL89" i="2"/>
  <c r="AI93" i="2"/>
  <c r="AI89" i="2"/>
  <c r="AJ52" i="2"/>
  <c r="AK93" i="2"/>
  <c r="AI85" i="2"/>
  <c r="AG86" i="2"/>
  <c r="AL73" i="2"/>
  <c r="AI73" i="2"/>
  <c r="AK85" i="2"/>
  <c r="AI65" i="2"/>
  <c r="AG65" i="2"/>
  <c r="AK90" i="2"/>
  <c r="AG98" i="2"/>
  <c r="AI96" i="2"/>
  <c r="AK66" i="2"/>
  <c r="AG96" i="2"/>
  <c r="AK65" i="2"/>
  <c r="AH66" i="2"/>
  <c r="AL57" i="2"/>
  <c r="AI91" i="2"/>
  <c r="AK96" i="2"/>
  <c r="AL66" i="2"/>
  <c r="AH88" i="2"/>
  <c r="AK98" i="2"/>
  <c r="AI57" i="2"/>
  <c r="AG94" i="2"/>
  <c r="AE68" i="2"/>
  <c r="O57" i="2"/>
  <c r="AG95" i="2"/>
  <c r="AI68" i="2"/>
  <c r="AK75" i="2"/>
  <c r="AL94" i="2"/>
  <c r="AH96" i="2"/>
  <c r="AI99" i="2"/>
  <c r="AK95" i="2"/>
  <c r="AG68" i="2"/>
  <c r="AH75" i="2"/>
  <c r="O75" i="2"/>
  <c r="AL75" i="2"/>
  <c r="AC75" i="2"/>
  <c r="AJ73" i="2"/>
  <c r="AE73" i="2"/>
  <c r="M73" i="2" s="1"/>
  <c r="O73" i="2" s="1"/>
  <c r="O82" i="2"/>
  <c r="AE82" i="2"/>
  <c r="AC82" i="2"/>
  <c r="AJ82" i="2"/>
  <c r="O523" i="2"/>
  <c r="AG523" i="2"/>
  <c r="AH523" i="2"/>
  <c r="AJ523" i="2"/>
  <c r="AL523" i="2"/>
  <c r="AC523" i="2"/>
  <c r="AI523" i="2"/>
  <c r="AK523" i="2"/>
  <c r="AE523" i="2"/>
  <c r="O492" i="2"/>
  <c r="AG492" i="2"/>
  <c r="AH492" i="2"/>
  <c r="AJ492" i="2"/>
  <c r="AL492" i="2"/>
  <c r="AE492" i="2"/>
  <c r="AC492" i="2"/>
  <c r="AK492" i="2"/>
  <c r="AI492" i="2"/>
  <c r="O546" i="2"/>
  <c r="AL546" i="2"/>
  <c r="AH546" i="2"/>
  <c r="AG546" i="2"/>
  <c r="AJ546" i="2"/>
  <c r="AE546" i="2"/>
  <c r="AC546" i="2"/>
  <c r="AI546" i="2"/>
  <c r="AK546" i="2"/>
  <c r="O482" i="2"/>
  <c r="AJ482" i="2"/>
  <c r="AH482" i="2"/>
  <c r="AL482" i="2"/>
  <c r="AG482" i="2"/>
  <c r="AE482" i="2"/>
  <c r="AC482" i="2"/>
  <c r="AK482" i="2"/>
  <c r="AI482" i="2"/>
  <c r="O486" i="2"/>
  <c r="AL486" i="2"/>
  <c r="AG486" i="2"/>
  <c r="AJ486" i="2"/>
  <c r="AH486" i="2"/>
  <c r="AE486" i="2"/>
  <c r="AC486" i="2"/>
  <c r="AI486" i="2"/>
  <c r="AK486" i="2"/>
  <c r="O249" i="2"/>
  <c r="AL249" i="2"/>
  <c r="AH249" i="2"/>
  <c r="AJ249" i="2"/>
  <c r="AG249" i="2"/>
  <c r="AE249" i="2"/>
  <c r="AC249" i="2"/>
  <c r="AI249" i="2"/>
  <c r="AK249" i="2"/>
  <c r="O302" i="2"/>
  <c r="AL302" i="2"/>
  <c r="AG302" i="2"/>
  <c r="AH302" i="2"/>
  <c r="AJ302" i="2"/>
  <c r="AE302" i="2"/>
  <c r="AC302" i="2"/>
  <c r="AK302" i="2"/>
  <c r="AI302" i="2"/>
  <c r="AH514" i="2"/>
  <c r="O514" i="2"/>
  <c r="AG514" i="2"/>
  <c r="AL514" i="2"/>
  <c r="AJ514" i="2"/>
  <c r="AC514" i="2"/>
  <c r="AE514" i="2"/>
  <c r="AI514" i="2"/>
  <c r="AK514" i="2"/>
  <c r="O281" i="2"/>
  <c r="AL281" i="2"/>
  <c r="AH281" i="2"/>
  <c r="AG281" i="2"/>
  <c r="AJ281" i="2"/>
  <c r="AC281" i="2"/>
  <c r="AE281" i="2"/>
  <c r="AK281" i="2"/>
  <c r="AI281" i="2"/>
  <c r="O422" i="2"/>
  <c r="AJ422" i="2"/>
  <c r="AG422" i="2"/>
  <c r="AL422" i="2"/>
  <c r="AH422" i="2"/>
  <c r="AC422" i="2"/>
  <c r="AE422" i="2"/>
  <c r="AK422" i="2"/>
  <c r="AI422" i="2"/>
  <c r="O241" i="2"/>
  <c r="AH241" i="2"/>
  <c r="AG241" i="2"/>
  <c r="AJ241" i="2"/>
  <c r="AL241" i="2"/>
  <c r="AE241" i="2"/>
  <c r="AC241" i="2"/>
  <c r="AI241" i="2"/>
  <c r="AK241" i="2"/>
  <c r="O248" i="2"/>
  <c r="AJ248" i="2"/>
  <c r="AH248" i="2"/>
  <c r="AL248" i="2"/>
  <c r="AG248" i="2"/>
  <c r="AE248" i="2"/>
  <c r="AC248" i="2"/>
  <c r="AI248" i="2"/>
  <c r="AK248" i="2"/>
  <c r="O333" i="2"/>
  <c r="AH333" i="2"/>
  <c r="AJ333" i="2"/>
  <c r="AG333" i="2"/>
  <c r="AL333" i="2"/>
  <c r="AC333" i="2"/>
  <c r="AE333" i="2"/>
  <c r="AI333" i="2"/>
  <c r="AK333" i="2"/>
  <c r="O475" i="2"/>
  <c r="AJ475" i="2"/>
  <c r="AH475" i="2"/>
  <c r="AL475" i="2"/>
  <c r="AG475" i="2"/>
  <c r="AE475" i="2"/>
  <c r="AC475" i="2"/>
  <c r="AI475" i="2"/>
  <c r="AK475" i="2"/>
  <c r="O464" i="2"/>
  <c r="AJ464" i="2"/>
  <c r="AG464" i="2"/>
  <c r="AL464" i="2"/>
  <c r="AH464" i="2"/>
  <c r="AC464" i="2"/>
  <c r="AE464" i="2"/>
  <c r="AI464" i="2"/>
  <c r="AK464" i="2"/>
  <c r="O209" i="2"/>
  <c r="AJ209" i="2"/>
  <c r="AL209" i="2"/>
  <c r="AH209" i="2"/>
  <c r="AG209" i="2"/>
  <c r="AC209" i="2"/>
  <c r="AE209" i="2"/>
  <c r="AI209" i="2"/>
  <c r="AK209" i="2"/>
  <c r="O140" i="2"/>
  <c r="AG140" i="2"/>
  <c r="AL140" i="2"/>
  <c r="AJ140" i="2"/>
  <c r="AH140" i="2"/>
  <c r="AK140" i="2"/>
  <c r="AE140" i="2"/>
  <c r="AC140" i="2"/>
  <c r="AI140" i="2"/>
  <c r="O341" i="2"/>
  <c r="AL341" i="2"/>
  <c r="AH341" i="2"/>
  <c r="AG341" i="2"/>
  <c r="AJ341" i="2"/>
  <c r="AE341" i="2"/>
  <c r="AC341" i="2"/>
  <c r="AK341" i="2"/>
  <c r="AI341" i="2"/>
  <c r="O111" i="2"/>
  <c r="AJ111" i="2"/>
  <c r="AL111" i="2"/>
  <c r="AG111" i="2"/>
  <c r="AH111" i="2"/>
  <c r="AE111" i="2"/>
  <c r="AC111" i="2"/>
  <c r="AI111" i="2"/>
  <c r="AK111" i="2"/>
  <c r="O509" i="2"/>
  <c r="AL509" i="2"/>
  <c r="AH509" i="2"/>
  <c r="AJ509" i="2"/>
  <c r="AG509" i="2"/>
  <c r="AC509" i="2"/>
  <c r="AE509" i="2"/>
  <c r="AI509" i="2"/>
  <c r="AK509" i="2"/>
  <c r="O440" i="2"/>
  <c r="AL440" i="2"/>
  <c r="AH440" i="2"/>
  <c r="AG440" i="2"/>
  <c r="AJ440" i="2"/>
  <c r="AC440" i="2"/>
  <c r="AE440" i="2"/>
  <c r="AK440" i="2"/>
  <c r="AI440" i="2"/>
  <c r="O191" i="2"/>
  <c r="AH191" i="2"/>
  <c r="AJ191" i="2"/>
  <c r="AG191" i="2"/>
  <c r="AL191" i="2"/>
  <c r="AE191" i="2"/>
  <c r="AK191" i="2"/>
  <c r="AC191" i="2"/>
  <c r="AI191" i="2"/>
  <c r="O258" i="2"/>
  <c r="AH258" i="2"/>
  <c r="AG258" i="2"/>
  <c r="AJ258" i="2"/>
  <c r="AL258" i="2"/>
  <c r="AC258" i="2"/>
  <c r="AE258" i="2"/>
  <c r="AK258" i="2"/>
  <c r="AI258" i="2"/>
  <c r="O346" i="2"/>
  <c r="AL346" i="2"/>
  <c r="AG346" i="2"/>
  <c r="AJ346" i="2"/>
  <c r="AH346" i="2"/>
  <c r="AC346" i="2"/>
  <c r="AE346" i="2"/>
  <c r="AK346" i="2"/>
  <c r="AI346" i="2"/>
  <c r="AJ529" i="2"/>
  <c r="O529" i="2"/>
  <c r="AL529" i="2"/>
  <c r="AH529" i="2"/>
  <c r="AG529" i="2"/>
  <c r="AC529" i="2"/>
  <c r="AE529" i="2"/>
  <c r="AI529" i="2"/>
  <c r="AK529" i="2"/>
  <c r="AH257" i="2"/>
  <c r="O257" i="2"/>
  <c r="AG257" i="2"/>
  <c r="AJ257" i="2"/>
  <c r="AL257" i="2"/>
  <c r="AC257" i="2"/>
  <c r="AE257" i="2"/>
  <c r="AI257" i="2"/>
  <c r="AK257" i="2"/>
  <c r="AC64" i="2"/>
  <c r="AE64" i="2"/>
  <c r="O64" i="2"/>
  <c r="AJ64" i="2"/>
  <c r="AC63" i="2"/>
  <c r="AE63" i="2"/>
  <c r="O63" i="2"/>
  <c r="AJ63" i="2"/>
  <c r="O394" i="2"/>
  <c r="AG394" i="2"/>
  <c r="AH394" i="2"/>
  <c r="AL394" i="2"/>
  <c r="AJ394" i="2"/>
  <c r="AC394" i="2"/>
  <c r="AE394" i="2"/>
  <c r="AK394" i="2"/>
  <c r="AI394" i="2"/>
  <c r="AH416" i="2"/>
  <c r="O416" i="2"/>
  <c r="AG416" i="2"/>
  <c r="AL416" i="2"/>
  <c r="AJ416" i="2"/>
  <c r="AE416" i="2"/>
  <c r="AC416" i="2"/>
  <c r="AK416" i="2"/>
  <c r="AI416" i="2"/>
  <c r="AL455" i="2"/>
  <c r="O455" i="2"/>
  <c r="AG455" i="2"/>
  <c r="AJ455" i="2"/>
  <c r="AH455" i="2"/>
  <c r="AE455" i="2"/>
  <c r="AK455" i="2"/>
  <c r="AI455" i="2"/>
  <c r="AC455" i="2"/>
  <c r="AG196" i="2"/>
  <c r="O196" i="2"/>
  <c r="AL196" i="2"/>
  <c r="AJ196" i="2"/>
  <c r="AH196" i="2"/>
  <c r="AC196" i="2"/>
  <c r="AE196" i="2"/>
  <c r="AI196" i="2"/>
  <c r="AK196" i="2"/>
  <c r="O361" i="2"/>
  <c r="AJ361" i="2"/>
  <c r="AL361" i="2"/>
  <c r="AG361" i="2"/>
  <c r="AH361" i="2"/>
  <c r="AE361" i="2"/>
  <c r="AC361" i="2"/>
  <c r="AI361" i="2"/>
  <c r="AK361" i="2"/>
  <c r="O483" i="2"/>
  <c r="AJ483" i="2"/>
  <c r="AL483" i="2"/>
  <c r="AG483" i="2"/>
  <c r="AH483" i="2"/>
  <c r="AE483" i="2"/>
  <c r="AC483" i="2"/>
  <c r="AI483" i="2"/>
  <c r="AK483" i="2"/>
  <c r="O215" i="2"/>
  <c r="AG215" i="2"/>
  <c r="AL215" i="2"/>
  <c r="AJ215" i="2"/>
  <c r="AH215" i="2"/>
  <c r="AE215" i="2"/>
  <c r="AK215" i="2"/>
  <c r="AI215" i="2"/>
  <c r="AC215" i="2"/>
  <c r="O266" i="2"/>
  <c r="AJ266" i="2"/>
  <c r="AH266" i="2"/>
  <c r="AL266" i="2"/>
  <c r="AG266" i="2"/>
  <c r="AC266" i="2"/>
  <c r="AI266" i="2"/>
  <c r="AE266" i="2"/>
  <c r="AK266" i="2"/>
  <c r="O254" i="2"/>
  <c r="AL254" i="2"/>
  <c r="AH254" i="2"/>
  <c r="AJ254" i="2"/>
  <c r="AG254" i="2"/>
  <c r="AK254" i="2"/>
  <c r="AE254" i="2"/>
  <c r="AI254" i="2"/>
  <c r="AC254" i="2"/>
  <c r="O468" i="2"/>
  <c r="AJ468" i="2"/>
  <c r="AG468" i="2"/>
  <c r="AL468" i="2"/>
  <c r="AH468" i="2"/>
  <c r="AE468" i="2"/>
  <c r="AC468" i="2"/>
  <c r="AK468" i="2"/>
  <c r="AI468" i="2"/>
  <c r="O303" i="2"/>
  <c r="AL303" i="2"/>
  <c r="AJ303" i="2"/>
  <c r="AH303" i="2"/>
  <c r="AG303" i="2"/>
  <c r="AE303" i="2"/>
  <c r="AC303" i="2"/>
  <c r="AI303" i="2"/>
  <c r="AK303" i="2"/>
  <c r="O473" i="2"/>
  <c r="AJ473" i="2"/>
  <c r="AL473" i="2"/>
  <c r="AG473" i="2"/>
  <c r="AH473" i="2"/>
  <c r="AE473" i="2"/>
  <c r="AC473" i="2"/>
  <c r="AK473" i="2"/>
  <c r="AI473" i="2"/>
  <c r="O456" i="2"/>
  <c r="AH456" i="2"/>
  <c r="AJ456" i="2"/>
  <c r="AG456" i="2"/>
  <c r="AL456" i="2"/>
  <c r="AE456" i="2"/>
  <c r="AC456" i="2"/>
  <c r="AK456" i="2"/>
  <c r="AI456" i="2"/>
  <c r="O127" i="2"/>
  <c r="AJ127" i="2"/>
  <c r="AH127" i="2"/>
  <c r="AG127" i="2"/>
  <c r="AL127" i="2"/>
  <c r="AC127" i="2"/>
  <c r="AE127" i="2"/>
  <c r="AI127" i="2"/>
  <c r="AK127" i="2"/>
  <c r="O176" i="2"/>
  <c r="AG176" i="2"/>
  <c r="AJ176" i="2"/>
  <c r="AL176" i="2"/>
  <c r="AH176" i="2"/>
  <c r="AE176" i="2"/>
  <c r="AC176" i="2"/>
  <c r="AI176" i="2"/>
  <c r="AK176" i="2"/>
  <c r="O437" i="2"/>
  <c r="AJ437" i="2"/>
  <c r="AH437" i="2"/>
  <c r="AL437" i="2"/>
  <c r="AG437" i="2"/>
  <c r="AE437" i="2"/>
  <c r="AC437" i="2"/>
  <c r="AK437" i="2"/>
  <c r="AI437" i="2"/>
  <c r="O179" i="2"/>
  <c r="AL179" i="2"/>
  <c r="AH179" i="2"/>
  <c r="AG179" i="2"/>
  <c r="AJ179" i="2"/>
  <c r="AC179" i="2"/>
  <c r="AI179" i="2"/>
  <c r="AK179" i="2"/>
  <c r="AE179" i="2"/>
  <c r="O272" i="2"/>
  <c r="AH272" i="2"/>
  <c r="AJ272" i="2"/>
  <c r="AG272" i="2"/>
  <c r="AL272" i="2"/>
  <c r="AE272" i="2"/>
  <c r="AC272" i="2"/>
  <c r="AK272" i="2"/>
  <c r="AI272" i="2"/>
  <c r="AG160" i="2"/>
  <c r="O160" i="2"/>
  <c r="AL160" i="2"/>
  <c r="AH160" i="2"/>
  <c r="AJ160" i="2"/>
  <c r="AE160" i="2"/>
  <c r="AI160" i="2"/>
  <c r="AC160" i="2"/>
  <c r="AK160" i="2"/>
  <c r="O322" i="2"/>
  <c r="AG322" i="2"/>
  <c r="AL322" i="2"/>
  <c r="AJ322" i="2"/>
  <c r="AH322" i="2"/>
  <c r="AC322" i="2"/>
  <c r="AI322" i="2"/>
  <c r="AE322" i="2"/>
  <c r="AK322" i="2"/>
  <c r="O498" i="2"/>
  <c r="AL498" i="2"/>
  <c r="AH498" i="2"/>
  <c r="AJ498" i="2"/>
  <c r="AG498" i="2"/>
  <c r="AC498" i="2"/>
  <c r="AE498" i="2"/>
  <c r="AI498" i="2"/>
  <c r="AK498" i="2"/>
  <c r="O132" i="2"/>
  <c r="AJ132" i="2"/>
  <c r="AL132" i="2"/>
  <c r="AG132" i="2"/>
  <c r="AH132" i="2"/>
  <c r="AC132" i="2"/>
  <c r="AE132" i="2"/>
  <c r="AK132" i="2"/>
  <c r="AI132" i="2"/>
  <c r="O407" i="2"/>
  <c r="AL407" i="2"/>
  <c r="AH407" i="2"/>
  <c r="AG407" i="2"/>
  <c r="AJ407" i="2"/>
  <c r="AE407" i="2"/>
  <c r="AC407" i="2"/>
  <c r="AK407" i="2"/>
  <c r="AI407" i="2"/>
  <c r="O126" i="2"/>
  <c r="AG126" i="2"/>
  <c r="AJ126" i="2"/>
  <c r="AL126" i="2"/>
  <c r="AH126" i="2"/>
  <c r="AE126" i="2"/>
  <c r="AK126" i="2"/>
  <c r="AI126" i="2"/>
  <c r="AC126" i="2"/>
  <c r="O508" i="2"/>
  <c r="AL508" i="2"/>
  <c r="AJ508" i="2"/>
  <c r="AH508" i="2"/>
  <c r="AG508" i="2"/>
  <c r="AE508" i="2"/>
  <c r="AC508" i="2"/>
  <c r="AI508" i="2"/>
  <c r="AK508" i="2"/>
  <c r="O535" i="2"/>
  <c r="AJ535" i="2"/>
  <c r="AH535" i="2"/>
  <c r="AL535" i="2"/>
  <c r="AG535" i="2"/>
  <c r="AE535" i="2"/>
  <c r="AC535" i="2"/>
  <c r="AI535" i="2"/>
  <c r="AK535" i="2"/>
  <c r="O205" i="2"/>
  <c r="AL205" i="2"/>
  <c r="AJ205" i="2"/>
  <c r="AG205" i="2"/>
  <c r="AH205" i="2"/>
  <c r="AC205" i="2"/>
  <c r="AI205" i="2"/>
  <c r="AE205" i="2"/>
  <c r="AK205" i="2"/>
  <c r="AH503" i="2"/>
  <c r="O503" i="2"/>
  <c r="AL503" i="2"/>
  <c r="AJ503" i="2"/>
  <c r="AG503" i="2"/>
  <c r="AE503" i="2"/>
  <c r="AC503" i="2"/>
  <c r="AI503" i="2"/>
  <c r="AK503" i="2"/>
  <c r="AK81" i="2"/>
  <c r="O92" i="2"/>
  <c r="AE92" i="2"/>
  <c r="AC92" i="2"/>
  <c r="AJ92" i="2"/>
  <c r="O83" i="2"/>
  <c r="AC83" i="2"/>
  <c r="AE83" i="2"/>
  <c r="AJ83" i="2"/>
  <c r="O354" i="2"/>
  <c r="AL354" i="2"/>
  <c r="AG354" i="2"/>
  <c r="AJ354" i="2"/>
  <c r="AH354" i="2"/>
  <c r="AC354" i="2"/>
  <c r="AE354" i="2"/>
  <c r="AI354" i="2"/>
  <c r="AK354" i="2"/>
  <c r="O369" i="2"/>
  <c r="AH369" i="2"/>
  <c r="AL369" i="2"/>
  <c r="AG369" i="2"/>
  <c r="AJ369" i="2"/>
  <c r="AE369" i="2"/>
  <c r="AC369" i="2"/>
  <c r="AK369" i="2"/>
  <c r="AI369" i="2"/>
  <c r="O386" i="2"/>
  <c r="AG386" i="2"/>
  <c r="AH386" i="2"/>
  <c r="AL386" i="2"/>
  <c r="AJ386" i="2"/>
  <c r="AC386" i="2"/>
  <c r="AE386" i="2"/>
  <c r="AK386" i="2"/>
  <c r="AI386" i="2"/>
  <c r="O337" i="2"/>
  <c r="AJ337" i="2"/>
  <c r="AL337" i="2"/>
  <c r="AH337" i="2"/>
  <c r="AG337" i="2"/>
  <c r="AC337" i="2"/>
  <c r="AE337" i="2"/>
  <c r="AI337" i="2"/>
  <c r="AK337" i="2"/>
  <c r="O124" i="2"/>
  <c r="AL124" i="2"/>
  <c r="AH124" i="2"/>
  <c r="AJ124" i="2"/>
  <c r="AG124" i="2"/>
  <c r="AE124" i="2"/>
  <c r="AC124" i="2"/>
  <c r="AK124" i="2"/>
  <c r="AI124" i="2"/>
  <c r="O463" i="2"/>
  <c r="AL463" i="2"/>
  <c r="AH463" i="2"/>
  <c r="AJ463" i="2"/>
  <c r="AG463" i="2"/>
  <c r="AC463" i="2"/>
  <c r="AE463" i="2"/>
  <c r="AI463" i="2"/>
  <c r="AK463" i="2"/>
  <c r="AL451" i="2"/>
  <c r="O451" i="2"/>
  <c r="AG451" i="2"/>
  <c r="AJ451" i="2"/>
  <c r="AH451" i="2"/>
  <c r="AE451" i="2"/>
  <c r="AC451" i="2"/>
  <c r="AI451" i="2"/>
  <c r="AK451" i="2"/>
  <c r="O446" i="2"/>
  <c r="AH446" i="2"/>
  <c r="AL446" i="2"/>
  <c r="AJ446" i="2"/>
  <c r="AG446" i="2"/>
  <c r="AE446" i="2"/>
  <c r="AC446" i="2"/>
  <c r="AI446" i="2"/>
  <c r="AK446" i="2"/>
  <c r="O287" i="2"/>
  <c r="AL287" i="2"/>
  <c r="AJ287" i="2"/>
  <c r="AG287" i="2"/>
  <c r="AH287" i="2"/>
  <c r="AC287" i="2"/>
  <c r="AE287" i="2"/>
  <c r="AK287" i="2"/>
  <c r="AI287" i="2"/>
  <c r="O115" i="2"/>
  <c r="AG115" i="2"/>
  <c r="AL115" i="2"/>
  <c r="AH115" i="2"/>
  <c r="AJ115" i="2"/>
  <c r="AE115" i="2"/>
  <c r="AC115" i="2"/>
  <c r="AI115" i="2"/>
  <c r="AK115" i="2"/>
  <c r="O454" i="2"/>
  <c r="AH454" i="2"/>
  <c r="AL454" i="2"/>
  <c r="AJ454" i="2"/>
  <c r="AG454" i="2"/>
  <c r="AE454" i="2"/>
  <c r="AC454" i="2"/>
  <c r="AK454" i="2"/>
  <c r="AI454" i="2"/>
  <c r="O182" i="2"/>
  <c r="AL182" i="2"/>
  <c r="AH182" i="2"/>
  <c r="AJ182" i="2"/>
  <c r="AG182" i="2"/>
  <c r="AC182" i="2"/>
  <c r="AE182" i="2"/>
  <c r="AK182" i="2"/>
  <c r="AI182" i="2"/>
  <c r="O165" i="2"/>
  <c r="AG165" i="2"/>
  <c r="AH165" i="2"/>
  <c r="AJ165" i="2"/>
  <c r="AL165" i="2"/>
  <c r="AC165" i="2"/>
  <c r="AE165" i="2"/>
  <c r="AI165" i="2"/>
  <c r="AK165" i="2"/>
  <c r="O411" i="2"/>
  <c r="AL411" i="2"/>
  <c r="AJ411" i="2"/>
  <c r="AG411" i="2"/>
  <c r="AH411" i="2"/>
  <c r="AE411" i="2"/>
  <c r="AC411" i="2"/>
  <c r="AK411" i="2"/>
  <c r="AI411" i="2"/>
  <c r="O159" i="2"/>
  <c r="AG159" i="2"/>
  <c r="AH159" i="2"/>
  <c r="AL159" i="2"/>
  <c r="AJ159" i="2"/>
  <c r="AC159" i="2"/>
  <c r="AE159" i="2"/>
  <c r="AI159" i="2"/>
  <c r="AK159" i="2"/>
  <c r="O262" i="2"/>
  <c r="AJ262" i="2"/>
  <c r="AL262" i="2"/>
  <c r="AG262" i="2"/>
  <c r="AH262" i="2"/>
  <c r="AC262" i="2"/>
  <c r="AE262" i="2"/>
  <c r="AI262" i="2"/>
  <c r="AK262" i="2"/>
  <c r="O436" i="2"/>
  <c r="AL436" i="2"/>
  <c r="AH436" i="2"/>
  <c r="AJ436" i="2"/>
  <c r="AG436" i="2"/>
  <c r="AC436" i="2"/>
  <c r="AE436" i="2"/>
  <c r="AK436" i="2"/>
  <c r="AI436" i="2"/>
  <c r="O185" i="2"/>
  <c r="AJ185" i="2"/>
  <c r="AL185" i="2"/>
  <c r="AG185" i="2"/>
  <c r="AH185" i="2"/>
  <c r="AE185" i="2"/>
  <c r="AC185" i="2"/>
  <c r="AI185" i="2"/>
  <c r="AK185" i="2"/>
  <c r="O137" i="2"/>
  <c r="AL137" i="2"/>
  <c r="AJ137" i="2"/>
  <c r="AH137" i="2"/>
  <c r="AG137" i="2"/>
  <c r="AE137" i="2"/>
  <c r="AC137" i="2"/>
  <c r="AI137" i="2"/>
  <c r="AK137" i="2"/>
  <c r="O335" i="2"/>
  <c r="AL335" i="2"/>
  <c r="AH335" i="2"/>
  <c r="AG335" i="2"/>
  <c r="AJ335" i="2"/>
  <c r="AC335" i="2"/>
  <c r="AI335" i="2"/>
  <c r="AK335" i="2"/>
  <c r="AE335" i="2"/>
  <c r="O395" i="2"/>
  <c r="AL395" i="2"/>
  <c r="AH395" i="2"/>
  <c r="AG395" i="2"/>
  <c r="AJ395" i="2"/>
  <c r="AC395" i="2"/>
  <c r="AE395" i="2"/>
  <c r="AI395" i="2"/>
  <c r="AK395" i="2"/>
  <c r="O118" i="2"/>
  <c r="AG118" i="2"/>
  <c r="AJ118" i="2"/>
  <c r="AH118" i="2"/>
  <c r="AL118" i="2"/>
  <c r="AC118" i="2"/>
  <c r="AK118" i="2"/>
  <c r="AE118" i="2"/>
  <c r="AI118" i="2"/>
  <c r="O298" i="2"/>
  <c r="AG298" i="2"/>
  <c r="AJ298" i="2"/>
  <c r="AL298" i="2"/>
  <c r="AH298" i="2"/>
  <c r="AC298" i="2"/>
  <c r="AE298" i="2"/>
  <c r="AI298" i="2"/>
  <c r="AK298" i="2"/>
  <c r="O539" i="2"/>
  <c r="AL539" i="2"/>
  <c r="AH539" i="2"/>
  <c r="AJ539" i="2"/>
  <c r="AG539" i="2"/>
  <c r="AE539" i="2"/>
  <c r="AC539" i="2"/>
  <c r="AK539" i="2"/>
  <c r="AI539" i="2"/>
  <c r="O175" i="2"/>
  <c r="AG175" i="2"/>
  <c r="AH175" i="2"/>
  <c r="AL175" i="2"/>
  <c r="AJ175" i="2"/>
  <c r="AE175" i="2"/>
  <c r="AC175" i="2"/>
  <c r="AI175" i="2"/>
  <c r="AK175" i="2"/>
  <c r="O540" i="2"/>
  <c r="AH540" i="2"/>
  <c r="AG540" i="2"/>
  <c r="AJ540" i="2"/>
  <c r="AL540" i="2"/>
  <c r="AC540" i="2"/>
  <c r="AE540" i="2"/>
  <c r="AK540" i="2"/>
  <c r="AI540" i="2"/>
  <c r="O246" i="2"/>
  <c r="AJ246" i="2"/>
  <c r="AG246" i="2"/>
  <c r="AL246" i="2"/>
  <c r="AH246" i="2"/>
  <c r="AE246" i="2"/>
  <c r="AI246" i="2"/>
  <c r="AC246" i="2"/>
  <c r="AK246" i="2"/>
  <c r="AG97" i="2"/>
  <c r="AL83" i="2"/>
  <c r="AH81" i="2"/>
  <c r="AI64" i="2"/>
  <c r="AL84" i="2"/>
  <c r="AG82" i="2"/>
  <c r="O91" i="2"/>
  <c r="AE91" i="2"/>
  <c r="AC91" i="2"/>
  <c r="AL423" i="2"/>
  <c r="O423" i="2"/>
  <c r="AH423" i="2"/>
  <c r="AG423" i="2"/>
  <c r="AJ423" i="2"/>
  <c r="AC423" i="2"/>
  <c r="AK423" i="2"/>
  <c r="AI423" i="2"/>
  <c r="AE423" i="2"/>
  <c r="O247" i="2"/>
  <c r="AL247" i="2"/>
  <c r="AG247" i="2"/>
  <c r="AH247" i="2"/>
  <c r="AJ247" i="2"/>
  <c r="AE247" i="2"/>
  <c r="AC247" i="2"/>
  <c r="AK247" i="2"/>
  <c r="AI247" i="2"/>
  <c r="AJ467" i="2"/>
  <c r="O467" i="2"/>
  <c r="AL467" i="2"/>
  <c r="AG467" i="2"/>
  <c r="AH467" i="2"/>
  <c r="AE467" i="2"/>
  <c r="AC467" i="2"/>
  <c r="AK467" i="2"/>
  <c r="AI467" i="2"/>
  <c r="O444" i="2"/>
  <c r="AL444" i="2"/>
  <c r="AH444" i="2"/>
  <c r="AJ444" i="2"/>
  <c r="AG444" i="2"/>
  <c r="AC444" i="2"/>
  <c r="AE444" i="2"/>
  <c r="AI444" i="2"/>
  <c r="AK444" i="2"/>
  <c r="O163" i="2"/>
  <c r="AL163" i="2"/>
  <c r="AH163" i="2"/>
  <c r="AG163" i="2"/>
  <c r="AJ163" i="2"/>
  <c r="AC163" i="2"/>
  <c r="AI163" i="2"/>
  <c r="AE163" i="2"/>
  <c r="AK163" i="2"/>
  <c r="O173" i="2"/>
  <c r="AL173" i="2"/>
  <c r="AG173" i="2"/>
  <c r="AH173" i="2"/>
  <c r="AJ173" i="2"/>
  <c r="AC173" i="2"/>
  <c r="AE173" i="2"/>
  <c r="AK173" i="2"/>
  <c r="AI173" i="2"/>
  <c r="AL161" i="2"/>
  <c r="AG161" i="2"/>
  <c r="AH161" i="2"/>
  <c r="O161" i="2"/>
  <c r="AJ161" i="2"/>
  <c r="AE161" i="2"/>
  <c r="AC161" i="2"/>
  <c r="AI161" i="2"/>
  <c r="AK161" i="2"/>
  <c r="AH123" i="2"/>
  <c r="O123" i="2"/>
  <c r="AG123" i="2"/>
  <c r="AL123" i="2"/>
  <c r="AJ123" i="2"/>
  <c r="AI123" i="2"/>
  <c r="AK123" i="2"/>
  <c r="AC123" i="2"/>
  <c r="AE123" i="2"/>
  <c r="O433" i="2"/>
  <c r="AJ433" i="2"/>
  <c r="AH433" i="2"/>
  <c r="AL433" i="2"/>
  <c r="AG433" i="2"/>
  <c r="AC433" i="2"/>
  <c r="AE433" i="2"/>
  <c r="AI433" i="2"/>
  <c r="AK433" i="2"/>
  <c r="O338" i="2"/>
  <c r="AH338" i="2"/>
  <c r="AG338" i="2"/>
  <c r="AL338" i="2"/>
  <c r="AJ338" i="2"/>
  <c r="AE338" i="2"/>
  <c r="AI338" i="2"/>
  <c r="AK338" i="2"/>
  <c r="AC338" i="2"/>
  <c r="O339" i="2"/>
  <c r="AH339" i="2"/>
  <c r="AG339" i="2"/>
  <c r="AJ339" i="2"/>
  <c r="AL339" i="2"/>
  <c r="AE339" i="2"/>
  <c r="AC339" i="2"/>
  <c r="AK339" i="2"/>
  <c r="AI339" i="2"/>
  <c r="O382" i="2"/>
  <c r="AG382" i="2"/>
  <c r="AL382" i="2"/>
  <c r="AH382" i="2"/>
  <c r="AJ382" i="2"/>
  <c r="AC382" i="2"/>
  <c r="AE382" i="2"/>
  <c r="AK382" i="2"/>
  <c r="AI382" i="2"/>
  <c r="O399" i="2"/>
  <c r="AL399" i="2"/>
  <c r="AG399" i="2"/>
  <c r="AJ399" i="2"/>
  <c r="AH399" i="2"/>
  <c r="AE399" i="2"/>
  <c r="AC399" i="2"/>
  <c r="AK399" i="2"/>
  <c r="AI399" i="2"/>
  <c r="O174" i="2"/>
  <c r="AH174" i="2"/>
  <c r="AJ174" i="2"/>
  <c r="AG174" i="2"/>
  <c r="AL174" i="2"/>
  <c r="AE174" i="2"/>
  <c r="AK174" i="2"/>
  <c r="AI174" i="2"/>
  <c r="AC174" i="2"/>
  <c r="O477" i="2"/>
  <c r="AG477" i="2"/>
  <c r="AH477" i="2"/>
  <c r="AL477" i="2"/>
  <c r="AJ477" i="2"/>
  <c r="AC477" i="2"/>
  <c r="AE477" i="2"/>
  <c r="AI477" i="2"/>
  <c r="AK477" i="2"/>
  <c r="O398" i="2"/>
  <c r="AH398" i="2"/>
  <c r="AG398" i="2"/>
  <c r="AJ398" i="2"/>
  <c r="AL398" i="2"/>
  <c r="AC398" i="2"/>
  <c r="AE398" i="2"/>
  <c r="AI398" i="2"/>
  <c r="AK398" i="2"/>
  <c r="O158" i="2"/>
  <c r="AL158" i="2"/>
  <c r="AH158" i="2"/>
  <c r="AJ158" i="2"/>
  <c r="AG158" i="2"/>
  <c r="AK158" i="2"/>
  <c r="AE158" i="2"/>
  <c r="AI158" i="2"/>
  <c r="AC158" i="2"/>
  <c r="O181" i="2"/>
  <c r="AG181" i="2"/>
  <c r="AL181" i="2"/>
  <c r="AJ181" i="2"/>
  <c r="AH181" i="2"/>
  <c r="AE181" i="2"/>
  <c r="AC181" i="2"/>
  <c r="AK181" i="2"/>
  <c r="AI181" i="2"/>
  <c r="O425" i="2"/>
  <c r="AH425" i="2"/>
  <c r="AG425" i="2"/>
  <c r="AJ425" i="2"/>
  <c r="AL425" i="2"/>
  <c r="AK425" i="2"/>
  <c r="AC425" i="2"/>
  <c r="AI425" i="2"/>
  <c r="AE425" i="2"/>
  <c r="O167" i="2"/>
  <c r="AG167" i="2"/>
  <c r="AH167" i="2"/>
  <c r="AJ167" i="2"/>
  <c r="AL167" i="2"/>
  <c r="AE167" i="2"/>
  <c r="AI167" i="2"/>
  <c r="AC167" i="2"/>
  <c r="AK167" i="2"/>
  <c r="O427" i="2"/>
  <c r="AJ427" i="2"/>
  <c r="AG427" i="2"/>
  <c r="AH427" i="2"/>
  <c r="AL427" i="2"/>
  <c r="AE427" i="2"/>
  <c r="AC427" i="2"/>
  <c r="AK427" i="2"/>
  <c r="AI427" i="2"/>
  <c r="O497" i="2"/>
  <c r="AL497" i="2"/>
  <c r="AH497" i="2"/>
  <c r="AJ497" i="2"/>
  <c r="AG497" i="2"/>
  <c r="AE497" i="2"/>
  <c r="AC497" i="2"/>
  <c r="AI497" i="2"/>
  <c r="AK497" i="2"/>
  <c r="O295" i="2"/>
  <c r="AL295" i="2"/>
  <c r="AJ295" i="2"/>
  <c r="AG295" i="2"/>
  <c r="AH295" i="2"/>
  <c r="AI295" i="2"/>
  <c r="AC295" i="2"/>
  <c r="AE295" i="2"/>
  <c r="AK295" i="2"/>
  <c r="O371" i="2"/>
  <c r="AL371" i="2"/>
  <c r="AJ371" i="2"/>
  <c r="AG371" i="2"/>
  <c r="AH371" i="2"/>
  <c r="AE371" i="2"/>
  <c r="AC371" i="2"/>
  <c r="AI371" i="2"/>
  <c r="AK371" i="2"/>
  <c r="O513" i="2"/>
  <c r="AJ513" i="2"/>
  <c r="AL513" i="2"/>
  <c r="AH513" i="2"/>
  <c r="AG513" i="2"/>
  <c r="AE513" i="2"/>
  <c r="AC513" i="2"/>
  <c r="AK513" i="2"/>
  <c r="AI513" i="2"/>
  <c r="O155" i="2"/>
  <c r="AL155" i="2"/>
  <c r="AH155" i="2"/>
  <c r="AG155" i="2"/>
  <c r="AJ155" i="2"/>
  <c r="AE155" i="2"/>
  <c r="AC155" i="2"/>
  <c r="AK155" i="2"/>
  <c r="AI155" i="2"/>
  <c r="O493" i="2"/>
  <c r="AL493" i="2"/>
  <c r="AH493" i="2"/>
  <c r="AJ493" i="2"/>
  <c r="AG493" i="2"/>
  <c r="AC493" i="2"/>
  <c r="AE493" i="2"/>
  <c r="AK493" i="2"/>
  <c r="AI493" i="2"/>
  <c r="O219" i="2"/>
  <c r="AJ219" i="2"/>
  <c r="AL219" i="2"/>
  <c r="AG219" i="2"/>
  <c r="AH219" i="2"/>
  <c r="AC219" i="2"/>
  <c r="AK219" i="2"/>
  <c r="AI219" i="2"/>
  <c r="AE219" i="2"/>
  <c r="AI63" i="2"/>
  <c r="AH90" i="2"/>
  <c r="AH92" i="2"/>
  <c r="AL81" i="2"/>
  <c r="AK82" i="2"/>
  <c r="AE86" i="2"/>
  <c r="AC86" i="2"/>
  <c r="O86" i="2"/>
  <c r="AJ86" i="2"/>
  <c r="O245" i="2"/>
  <c r="AJ245" i="2"/>
  <c r="AG245" i="2"/>
  <c r="AL245" i="2"/>
  <c r="AH245" i="2"/>
  <c r="AE245" i="2"/>
  <c r="AC245" i="2"/>
  <c r="AI245" i="2"/>
  <c r="AK245" i="2"/>
  <c r="O236" i="2"/>
  <c r="AG236" i="2"/>
  <c r="AH236" i="2"/>
  <c r="AL236" i="2"/>
  <c r="AJ236" i="2"/>
  <c r="AK236" i="2"/>
  <c r="AC236" i="2"/>
  <c r="AE236" i="2"/>
  <c r="AI236" i="2"/>
  <c r="O230" i="2"/>
  <c r="AH230" i="2"/>
  <c r="AJ230" i="2"/>
  <c r="AL230" i="2"/>
  <c r="AG230" i="2"/>
  <c r="AK230" i="2"/>
  <c r="AC230" i="2"/>
  <c r="AI230" i="2"/>
  <c r="AE230" i="2"/>
  <c r="O525" i="2"/>
  <c r="AL525" i="2"/>
  <c r="AH525" i="2"/>
  <c r="AJ525" i="2"/>
  <c r="AG525" i="2"/>
  <c r="AE525" i="2"/>
  <c r="AC525" i="2"/>
  <c r="AI525" i="2"/>
  <c r="AK525" i="2"/>
  <c r="O307" i="2"/>
  <c r="AL307" i="2"/>
  <c r="AG307" i="2"/>
  <c r="AJ307" i="2"/>
  <c r="AH307" i="2"/>
  <c r="AC307" i="2"/>
  <c r="AE307" i="2"/>
  <c r="AI307" i="2"/>
  <c r="AK307" i="2"/>
  <c r="O336" i="2"/>
  <c r="AL336" i="2"/>
  <c r="AJ336" i="2"/>
  <c r="AG336" i="2"/>
  <c r="AH336" i="2"/>
  <c r="AC336" i="2"/>
  <c r="AK336" i="2"/>
  <c r="AI336" i="2"/>
  <c r="AE336" i="2"/>
  <c r="O113" i="2"/>
  <c r="AG113" i="2"/>
  <c r="AH113" i="2"/>
  <c r="AL113" i="2"/>
  <c r="AJ113" i="2"/>
  <c r="AE113" i="2"/>
  <c r="AC113" i="2"/>
  <c r="AI113" i="2"/>
  <c r="AK113" i="2"/>
  <c r="AL286" i="2"/>
  <c r="AH286" i="2"/>
  <c r="AJ286" i="2"/>
  <c r="AG286" i="2"/>
  <c r="O286" i="2"/>
  <c r="AE286" i="2"/>
  <c r="AC286" i="2"/>
  <c r="AI286" i="2"/>
  <c r="AK286" i="2"/>
  <c r="AL375" i="2"/>
  <c r="AH375" i="2"/>
  <c r="AJ375" i="2"/>
  <c r="O375" i="2"/>
  <c r="AG375" i="2"/>
  <c r="AE375" i="2"/>
  <c r="AC375" i="2"/>
  <c r="AI375" i="2"/>
  <c r="AK375" i="2"/>
  <c r="O334" i="2"/>
  <c r="AJ334" i="2"/>
  <c r="AG334" i="2"/>
  <c r="AL334" i="2"/>
  <c r="AH334" i="2"/>
  <c r="AC334" i="2"/>
  <c r="AE334" i="2"/>
  <c r="AK334" i="2"/>
  <c r="AI334" i="2"/>
  <c r="O304" i="2"/>
  <c r="AH304" i="2"/>
  <c r="AJ304" i="2"/>
  <c r="AL304" i="2"/>
  <c r="AG304" i="2"/>
  <c r="AK304" i="2"/>
  <c r="AI304" i="2"/>
  <c r="AE304" i="2"/>
  <c r="AC304" i="2"/>
  <c r="O276" i="2"/>
  <c r="AH276" i="2"/>
  <c r="AJ276" i="2"/>
  <c r="AL276" i="2"/>
  <c r="AG276" i="2"/>
  <c r="AE276" i="2"/>
  <c r="AC276" i="2"/>
  <c r="AI276" i="2"/>
  <c r="AK276" i="2"/>
  <c r="O260" i="2"/>
  <c r="AH260" i="2"/>
  <c r="AJ260" i="2"/>
  <c r="AG260" i="2"/>
  <c r="AL260" i="2"/>
  <c r="AI260" i="2"/>
  <c r="AK260" i="2"/>
  <c r="AE260" i="2"/>
  <c r="AC260" i="2"/>
  <c r="O359" i="2"/>
  <c r="AJ359" i="2"/>
  <c r="AG359" i="2"/>
  <c r="AL359" i="2"/>
  <c r="AH359" i="2"/>
  <c r="AC359" i="2"/>
  <c r="AE359" i="2"/>
  <c r="AK359" i="2"/>
  <c r="AI359" i="2"/>
  <c r="O184" i="2"/>
  <c r="AL184" i="2"/>
  <c r="AJ184" i="2"/>
  <c r="AG184" i="2"/>
  <c r="AH184" i="2"/>
  <c r="AC184" i="2"/>
  <c r="AE184" i="2"/>
  <c r="AK184" i="2"/>
  <c r="AI184" i="2"/>
  <c r="O283" i="2"/>
  <c r="AG283" i="2"/>
  <c r="AL283" i="2"/>
  <c r="AH283" i="2"/>
  <c r="AJ283" i="2"/>
  <c r="AI283" i="2"/>
  <c r="AE283" i="2"/>
  <c r="AK283" i="2"/>
  <c r="AC283" i="2"/>
  <c r="O301" i="2"/>
  <c r="AJ301" i="2"/>
  <c r="AG301" i="2"/>
  <c r="AL301" i="2"/>
  <c r="AH301" i="2"/>
  <c r="AE301" i="2"/>
  <c r="AC301" i="2"/>
  <c r="AI301" i="2"/>
  <c r="AK301" i="2"/>
  <c r="O103" i="2"/>
  <c r="AH103" i="2"/>
  <c r="AG103" i="2"/>
  <c r="AL103" i="2"/>
  <c r="AJ103" i="2"/>
  <c r="AC103" i="2"/>
  <c r="AE103" i="2"/>
  <c r="AI103" i="2"/>
  <c r="AK103" i="2"/>
  <c r="O147" i="2"/>
  <c r="AL147" i="2"/>
  <c r="AH147" i="2"/>
  <c r="AG147" i="2"/>
  <c r="AJ147" i="2"/>
  <c r="AE147" i="2"/>
  <c r="AC147" i="2"/>
  <c r="AI147" i="2"/>
  <c r="AK147" i="2"/>
  <c r="AL261" i="2"/>
  <c r="AG261" i="2"/>
  <c r="O261" i="2"/>
  <c r="AJ261" i="2"/>
  <c r="AH261" i="2"/>
  <c r="AC261" i="2"/>
  <c r="AE261" i="2"/>
  <c r="AI261" i="2"/>
  <c r="AK261" i="2"/>
  <c r="O271" i="2"/>
  <c r="AH271" i="2"/>
  <c r="AG271" i="2"/>
  <c r="AJ271" i="2"/>
  <c r="AL271" i="2"/>
  <c r="AC271" i="2"/>
  <c r="AE271" i="2"/>
  <c r="AK271" i="2"/>
  <c r="AI271" i="2"/>
  <c r="O101" i="2"/>
  <c r="AG101" i="2"/>
  <c r="AL101" i="2"/>
  <c r="AH101" i="2"/>
  <c r="AJ101" i="2"/>
  <c r="AC101" i="2"/>
  <c r="AK101" i="2"/>
  <c r="AI101" i="2"/>
  <c r="AE101" i="2"/>
  <c r="O242" i="2"/>
  <c r="AH242" i="2"/>
  <c r="AG242" i="2"/>
  <c r="AJ242" i="2"/>
  <c r="AL242" i="2"/>
  <c r="AE242" i="2"/>
  <c r="AC242" i="2"/>
  <c r="AI242" i="2"/>
  <c r="AK242" i="2"/>
  <c r="O511" i="2"/>
  <c r="AL511" i="2"/>
  <c r="AH511" i="2"/>
  <c r="AJ511" i="2"/>
  <c r="AG511" i="2"/>
  <c r="AC511" i="2"/>
  <c r="AE511" i="2"/>
  <c r="AI511" i="2"/>
  <c r="AK511" i="2"/>
  <c r="AG63" i="2"/>
  <c r="AH97" i="2"/>
  <c r="AL90" i="2"/>
  <c r="AI92" i="2"/>
  <c r="AH99" i="2"/>
  <c r="AK86" i="2"/>
  <c r="AK64" i="2"/>
  <c r="AI84" i="2"/>
  <c r="AG73" i="2"/>
  <c r="AH91" i="2"/>
  <c r="AG85" i="2"/>
  <c r="AH82" i="2"/>
  <c r="AE93" i="2"/>
  <c r="AC93" i="2"/>
  <c r="O93" i="2"/>
  <c r="AJ93" i="2"/>
  <c r="O505" i="2"/>
  <c r="AJ505" i="2"/>
  <c r="AL505" i="2"/>
  <c r="AG505" i="2"/>
  <c r="AH505" i="2"/>
  <c r="AC505" i="2"/>
  <c r="AE505" i="2"/>
  <c r="AI505" i="2"/>
  <c r="AK505" i="2"/>
  <c r="O279" i="2"/>
  <c r="AJ279" i="2"/>
  <c r="AL279" i="2"/>
  <c r="AH279" i="2"/>
  <c r="AG279" i="2"/>
  <c r="AC279" i="2"/>
  <c r="AE279" i="2"/>
  <c r="AK279" i="2"/>
  <c r="AI279" i="2"/>
  <c r="O527" i="2"/>
  <c r="AJ527" i="2"/>
  <c r="AH527" i="2"/>
  <c r="AG527" i="2"/>
  <c r="AL527" i="2"/>
  <c r="AC527" i="2"/>
  <c r="AE527" i="2"/>
  <c r="AK527" i="2"/>
  <c r="AI527" i="2"/>
  <c r="O146" i="2"/>
  <c r="AG146" i="2"/>
  <c r="AJ146" i="2"/>
  <c r="AL146" i="2"/>
  <c r="AH146" i="2"/>
  <c r="AE146" i="2"/>
  <c r="AC146" i="2"/>
  <c r="AI146" i="2"/>
  <c r="AK146" i="2"/>
  <c r="O428" i="2"/>
  <c r="AL428" i="2"/>
  <c r="AG428" i="2"/>
  <c r="AH428" i="2"/>
  <c r="AJ428" i="2"/>
  <c r="AE428" i="2"/>
  <c r="AC428" i="2"/>
  <c r="AI428" i="2"/>
  <c r="AK428" i="2"/>
  <c r="O291" i="2"/>
  <c r="AG291" i="2"/>
  <c r="AL291" i="2"/>
  <c r="AH291" i="2"/>
  <c r="AJ291" i="2"/>
  <c r="AE291" i="2"/>
  <c r="AC291" i="2"/>
  <c r="AK291" i="2"/>
  <c r="AI291" i="2"/>
  <c r="O273" i="2"/>
  <c r="AG273" i="2"/>
  <c r="AH273" i="2"/>
  <c r="AJ273" i="2"/>
  <c r="AL273" i="2"/>
  <c r="AE273" i="2"/>
  <c r="AI273" i="2"/>
  <c r="AC273" i="2"/>
  <c r="AK273" i="2"/>
  <c r="AG372" i="2"/>
  <c r="O372" i="2"/>
  <c r="AH372" i="2"/>
  <c r="AL372" i="2"/>
  <c r="AJ372" i="2"/>
  <c r="AC372" i="2"/>
  <c r="AI372" i="2"/>
  <c r="AE372" i="2"/>
  <c r="AK372" i="2"/>
  <c r="O112" i="2"/>
  <c r="AH112" i="2"/>
  <c r="AJ112" i="2"/>
  <c r="AL112" i="2"/>
  <c r="AG112" i="2"/>
  <c r="AE112" i="2"/>
  <c r="AC112" i="2"/>
  <c r="AK112" i="2"/>
  <c r="AI112" i="2"/>
  <c r="AG530" i="2"/>
  <c r="O530" i="2"/>
  <c r="AJ530" i="2"/>
  <c r="AH530" i="2"/>
  <c r="AL530" i="2"/>
  <c r="AE530" i="2"/>
  <c r="AC530" i="2"/>
  <c r="AI530" i="2"/>
  <c r="AK530" i="2"/>
  <c r="O415" i="2"/>
  <c r="AG415" i="2"/>
  <c r="AL415" i="2"/>
  <c r="AJ415" i="2"/>
  <c r="AH415" i="2"/>
  <c r="AC415" i="2"/>
  <c r="AI415" i="2"/>
  <c r="AE415" i="2"/>
  <c r="AK415" i="2"/>
  <c r="O318" i="2"/>
  <c r="AL318" i="2"/>
  <c r="AJ318" i="2"/>
  <c r="AH318" i="2"/>
  <c r="AG318" i="2"/>
  <c r="AE318" i="2"/>
  <c r="AI318" i="2"/>
  <c r="AK318" i="2"/>
  <c r="AC318" i="2"/>
  <c r="O187" i="2"/>
  <c r="AL187" i="2"/>
  <c r="AH187" i="2"/>
  <c r="AG187" i="2"/>
  <c r="AJ187" i="2"/>
  <c r="AI187" i="2"/>
  <c r="AK187" i="2"/>
  <c r="AE187" i="2"/>
  <c r="AC187" i="2"/>
  <c r="O406" i="2"/>
  <c r="AH406" i="2"/>
  <c r="AJ406" i="2"/>
  <c r="AL406" i="2"/>
  <c r="AG406" i="2"/>
  <c r="AK406" i="2"/>
  <c r="AC406" i="2"/>
  <c r="AE406" i="2"/>
  <c r="AI406" i="2"/>
  <c r="O106" i="2"/>
  <c r="AL106" i="2"/>
  <c r="AJ106" i="2"/>
  <c r="AG106" i="2"/>
  <c r="AH106" i="2"/>
  <c r="AC106" i="2"/>
  <c r="AE106" i="2"/>
  <c r="AI106" i="2"/>
  <c r="AK106" i="2"/>
  <c r="O105" i="2"/>
  <c r="AH105" i="2"/>
  <c r="AL105" i="2"/>
  <c r="AJ105" i="2"/>
  <c r="AG105" i="2"/>
  <c r="AC105" i="2"/>
  <c r="AE105" i="2"/>
  <c r="AI105" i="2"/>
  <c r="AK105" i="2"/>
  <c r="O420" i="2"/>
  <c r="AL420" i="2"/>
  <c r="AG420" i="2"/>
  <c r="AH420" i="2"/>
  <c r="AJ420" i="2"/>
  <c r="AC420" i="2"/>
  <c r="AE420" i="2"/>
  <c r="AI420" i="2"/>
  <c r="AK420" i="2"/>
  <c r="AL526" i="2"/>
  <c r="O526" i="2"/>
  <c r="AG526" i="2"/>
  <c r="AJ526" i="2"/>
  <c r="AH526" i="2"/>
  <c r="AC526" i="2"/>
  <c r="AE526" i="2"/>
  <c r="AK526" i="2"/>
  <c r="AI526" i="2"/>
  <c r="O280" i="2"/>
  <c r="AJ280" i="2"/>
  <c r="AL280" i="2"/>
  <c r="AH280" i="2"/>
  <c r="AG280" i="2"/>
  <c r="AE280" i="2"/>
  <c r="AC280" i="2"/>
  <c r="AI280" i="2"/>
  <c r="AK280" i="2"/>
  <c r="O470" i="2"/>
  <c r="AG470" i="2"/>
  <c r="AH470" i="2"/>
  <c r="AJ470" i="2"/>
  <c r="AL470" i="2"/>
  <c r="AE470" i="2"/>
  <c r="AI470" i="2"/>
  <c r="AC470" i="2"/>
  <c r="AK470" i="2"/>
  <c r="O268" i="2"/>
  <c r="AJ268" i="2"/>
  <c r="AH268" i="2"/>
  <c r="AL268" i="2"/>
  <c r="AG268" i="2"/>
  <c r="AC268" i="2"/>
  <c r="AI268" i="2"/>
  <c r="AE268" i="2"/>
  <c r="AK268" i="2"/>
  <c r="O240" i="2"/>
  <c r="AH240" i="2"/>
  <c r="AJ240" i="2"/>
  <c r="AG240" i="2"/>
  <c r="AL240" i="2"/>
  <c r="AE240" i="2"/>
  <c r="AC240" i="2"/>
  <c r="AI240" i="2"/>
  <c r="AK240" i="2"/>
  <c r="O541" i="2"/>
  <c r="AJ541" i="2"/>
  <c r="AL541" i="2"/>
  <c r="AG541" i="2"/>
  <c r="AH541" i="2"/>
  <c r="AC541" i="2"/>
  <c r="AE541" i="2"/>
  <c r="AK541" i="2"/>
  <c r="AI541" i="2"/>
  <c r="O234" i="2"/>
  <c r="AH234" i="2"/>
  <c r="AG234" i="2"/>
  <c r="AJ234" i="2"/>
  <c r="AL234" i="2"/>
  <c r="AE234" i="2"/>
  <c r="AC234" i="2"/>
  <c r="AI234" i="2"/>
  <c r="AK234" i="2"/>
  <c r="O340" i="2"/>
  <c r="AJ340" i="2"/>
  <c r="AH340" i="2"/>
  <c r="AL340" i="2"/>
  <c r="AG340" i="2"/>
  <c r="AE340" i="2"/>
  <c r="AC340" i="2"/>
  <c r="AK340" i="2"/>
  <c r="AI340" i="2"/>
  <c r="O376" i="2"/>
  <c r="AJ376" i="2"/>
  <c r="AH376" i="2"/>
  <c r="AL376" i="2"/>
  <c r="AG376" i="2"/>
  <c r="AC376" i="2"/>
  <c r="AE376" i="2"/>
  <c r="AK376" i="2"/>
  <c r="AI376" i="2"/>
  <c r="O214" i="2"/>
  <c r="AH214" i="2"/>
  <c r="AJ214" i="2"/>
  <c r="AL214" i="2"/>
  <c r="AG214" i="2"/>
  <c r="AC214" i="2"/>
  <c r="AE214" i="2"/>
  <c r="AK214" i="2"/>
  <c r="AI214" i="2"/>
  <c r="O404" i="2"/>
  <c r="AJ404" i="2"/>
  <c r="AG404" i="2"/>
  <c r="AL404" i="2"/>
  <c r="AH404" i="2"/>
  <c r="AE404" i="2"/>
  <c r="AC404" i="2"/>
  <c r="AI404" i="2"/>
  <c r="AK404" i="2"/>
  <c r="O128" i="2"/>
  <c r="AJ128" i="2"/>
  <c r="AG128" i="2"/>
  <c r="AL128" i="2"/>
  <c r="AH128" i="2"/>
  <c r="AE128" i="2"/>
  <c r="AI128" i="2"/>
  <c r="AC128" i="2"/>
  <c r="AK128" i="2"/>
  <c r="AK63" i="2"/>
  <c r="AG92" i="2"/>
  <c r="AH86" i="2"/>
  <c r="AG57" i="2"/>
  <c r="AK73" i="2"/>
  <c r="T73" i="2" s="1"/>
  <c r="AL91" i="2"/>
  <c r="AL82" i="2"/>
  <c r="AE57" i="2"/>
  <c r="O66" i="2"/>
  <c r="AE66" i="2"/>
  <c r="AC66" i="2"/>
  <c r="AJ66" i="2"/>
  <c r="AE96" i="2"/>
  <c r="AC96" i="2"/>
  <c r="O96" i="2"/>
  <c r="AJ96" i="2"/>
  <c r="AE65" i="2"/>
  <c r="O65" i="2"/>
  <c r="AC65" i="2"/>
  <c r="AJ65" i="2"/>
  <c r="O387" i="2"/>
  <c r="AL387" i="2"/>
  <c r="AG387" i="2"/>
  <c r="AJ387" i="2"/>
  <c r="AH387" i="2"/>
  <c r="AC387" i="2"/>
  <c r="AE387" i="2"/>
  <c r="AK387" i="2"/>
  <c r="AI387" i="2"/>
  <c r="O289" i="2"/>
  <c r="AL289" i="2"/>
  <c r="AJ289" i="2"/>
  <c r="AH289" i="2"/>
  <c r="AG289" i="2"/>
  <c r="AC289" i="2"/>
  <c r="AE289" i="2"/>
  <c r="AK289" i="2"/>
  <c r="AI289" i="2"/>
  <c r="O531" i="2"/>
  <c r="AJ531" i="2"/>
  <c r="AL531" i="2"/>
  <c r="AH531" i="2"/>
  <c r="AG531" i="2"/>
  <c r="AE531" i="2"/>
  <c r="AC531" i="2"/>
  <c r="AK531" i="2"/>
  <c r="AI531" i="2"/>
  <c r="O130" i="2"/>
  <c r="AG130" i="2"/>
  <c r="AL130" i="2"/>
  <c r="AH130" i="2"/>
  <c r="AJ130" i="2"/>
  <c r="AC130" i="2"/>
  <c r="AI130" i="2"/>
  <c r="AK130" i="2"/>
  <c r="AE130" i="2"/>
  <c r="O293" i="2"/>
  <c r="AJ293" i="2"/>
  <c r="AG293" i="2"/>
  <c r="AH293" i="2"/>
  <c r="AL293" i="2"/>
  <c r="AC293" i="2"/>
  <c r="AE293" i="2"/>
  <c r="AI293" i="2"/>
  <c r="AK293" i="2"/>
  <c r="O536" i="2"/>
  <c r="AH536" i="2"/>
  <c r="AJ536" i="2"/>
  <c r="AG536" i="2"/>
  <c r="AL536" i="2"/>
  <c r="AE536" i="2"/>
  <c r="AC536" i="2"/>
  <c r="AK536" i="2"/>
  <c r="AI536" i="2"/>
  <c r="O183" i="2"/>
  <c r="AG183" i="2"/>
  <c r="AH183" i="2"/>
  <c r="AL183" i="2"/>
  <c r="AJ183" i="2"/>
  <c r="AI183" i="2"/>
  <c r="AC183" i="2"/>
  <c r="AE183" i="2"/>
  <c r="AK183" i="2"/>
  <c r="O461" i="2"/>
  <c r="AG461" i="2"/>
  <c r="AJ461" i="2"/>
  <c r="AH461" i="2"/>
  <c r="AL461" i="2"/>
  <c r="AE461" i="2"/>
  <c r="AC461" i="2"/>
  <c r="AI461" i="2"/>
  <c r="AK461" i="2"/>
  <c r="O403" i="2"/>
  <c r="AJ403" i="2"/>
  <c r="AL403" i="2"/>
  <c r="AH403" i="2"/>
  <c r="AG403" i="2"/>
  <c r="AE403" i="2"/>
  <c r="AC403" i="2"/>
  <c r="AK403" i="2"/>
  <c r="AI403" i="2"/>
  <c r="O222" i="2"/>
  <c r="AH222" i="2"/>
  <c r="AJ222" i="2"/>
  <c r="AL222" i="2"/>
  <c r="AG222" i="2"/>
  <c r="AE222" i="2"/>
  <c r="AK222" i="2"/>
  <c r="AC222" i="2"/>
  <c r="AI222" i="2"/>
  <c r="O154" i="2"/>
  <c r="AG154" i="2"/>
  <c r="AJ154" i="2"/>
  <c r="AL154" i="2"/>
  <c r="AH154" i="2"/>
  <c r="AE154" i="2"/>
  <c r="AC154" i="2"/>
  <c r="AI154" i="2"/>
  <c r="AK154" i="2"/>
  <c r="O265" i="2"/>
  <c r="AG265" i="2"/>
  <c r="AJ265" i="2"/>
  <c r="AH265" i="2"/>
  <c r="AL265" i="2"/>
  <c r="AE265" i="2"/>
  <c r="AC265" i="2"/>
  <c r="AI265" i="2"/>
  <c r="AK265" i="2"/>
  <c r="O368" i="2"/>
  <c r="AL368" i="2"/>
  <c r="AH368" i="2"/>
  <c r="AJ368" i="2"/>
  <c r="AG368" i="2"/>
  <c r="AC368" i="2"/>
  <c r="AE368" i="2"/>
  <c r="AI368" i="2"/>
  <c r="AK368" i="2"/>
  <c r="AG311" i="2"/>
  <c r="O311" i="2"/>
  <c r="AJ311" i="2"/>
  <c r="AH311" i="2"/>
  <c r="AL311" i="2"/>
  <c r="AC311" i="2"/>
  <c r="AE311" i="2"/>
  <c r="AK311" i="2"/>
  <c r="AI311" i="2"/>
  <c r="O149" i="2"/>
  <c r="AL149" i="2"/>
  <c r="AH149" i="2"/>
  <c r="AG149" i="2"/>
  <c r="AJ149" i="2"/>
  <c r="AE149" i="2"/>
  <c r="AC149" i="2"/>
  <c r="AI149" i="2"/>
  <c r="AK149" i="2"/>
  <c r="O169" i="2"/>
  <c r="AH169" i="2"/>
  <c r="AG169" i="2"/>
  <c r="AL169" i="2"/>
  <c r="AJ169" i="2"/>
  <c r="AE169" i="2"/>
  <c r="AC169" i="2"/>
  <c r="AK169" i="2"/>
  <c r="AI169" i="2"/>
  <c r="O348" i="2"/>
  <c r="AL348" i="2"/>
  <c r="AJ348" i="2"/>
  <c r="AH348" i="2"/>
  <c r="AG348" i="2"/>
  <c r="AC348" i="2"/>
  <c r="AI348" i="2"/>
  <c r="AE348" i="2"/>
  <c r="AK348" i="2"/>
  <c r="O521" i="2"/>
  <c r="AG521" i="2"/>
  <c r="AL521" i="2"/>
  <c r="AH521" i="2"/>
  <c r="AJ521" i="2"/>
  <c r="AC521" i="2"/>
  <c r="AE521" i="2"/>
  <c r="AK521" i="2"/>
  <c r="AI521" i="2"/>
  <c r="O430" i="2"/>
  <c r="AL430" i="2"/>
  <c r="AG430" i="2"/>
  <c r="AH430" i="2"/>
  <c r="AJ430" i="2"/>
  <c r="AC430" i="2"/>
  <c r="AE430" i="2"/>
  <c r="AI430" i="2"/>
  <c r="AK430" i="2"/>
  <c r="O362" i="2"/>
  <c r="AL362" i="2"/>
  <c r="AJ362" i="2"/>
  <c r="AH362" i="2"/>
  <c r="AG362" i="2"/>
  <c r="AK362" i="2"/>
  <c r="AE362" i="2"/>
  <c r="AC362" i="2"/>
  <c r="AI362" i="2"/>
  <c r="O255" i="2"/>
  <c r="AL255" i="2"/>
  <c r="AH255" i="2"/>
  <c r="AG255" i="2"/>
  <c r="AJ255" i="2"/>
  <c r="AE255" i="2"/>
  <c r="AC255" i="2"/>
  <c r="AI255" i="2"/>
  <c r="AK255" i="2"/>
  <c r="O102" i="2"/>
  <c r="AH102" i="2"/>
  <c r="AG102" i="2"/>
  <c r="AL102" i="2"/>
  <c r="AJ102" i="2"/>
  <c r="AE102" i="2"/>
  <c r="AC102" i="2"/>
  <c r="AK102" i="2"/>
  <c r="AI102" i="2"/>
  <c r="O320" i="2"/>
  <c r="AG320" i="2"/>
  <c r="AJ320" i="2"/>
  <c r="AL320" i="2"/>
  <c r="AH320" i="2"/>
  <c r="AE320" i="2"/>
  <c r="AC320" i="2"/>
  <c r="AI320" i="2"/>
  <c r="AK320" i="2"/>
  <c r="O153" i="2"/>
  <c r="AG153" i="2"/>
  <c r="AH153" i="2"/>
  <c r="AJ153" i="2"/>
  <c r="AL153" i="2"/>
  <c r="AC153" i="2"/>
  <c r="AE153" i="2"/>
  <c r="AK153" i="2"/>
  <c r="AI153" i="2"/>
  <c r="AG504" i="2"/>
  <c r="AJ504" i="2"/>
  <c r="AL504" i="2"/>
  <c r="O504" i="2"/>
  <c r="AH504" i="2"/>
  <c r="AE504" i="2"/>
  <c r="AC504" i="2"/>
  <c r="AI504" i="2"/>
  <c r="AK504" i="2"/>
  <c r="O393" i="2"/>
  <c r="AG393" i="2"/>
  <c r="AJ393" i="2"/>
  <c r="AL393" i="2"/>
  <c r="AH393" i="2"/>
  <c r="AE393" i="2"/>
  <c r="AC393" i="2"/>
  <c r="AI393" i="2"/>
  <c r="AK393" i="2"/>
  <c r="O225" i="2"/>
  <c r="AH225" i="2"/>
  <c r="AG225" i="2"/>
  <c r="AJ225" i="2"/>
  <c r="AL225" i="2"/>
  <c r="AE225" i="2"/>
  <c r="AK225" i="2"/>
  <c r="AC225" i="2"/>
  <c r="AI225" i="2"/>
  <c r="O544" i="2"/>
  <c r="AG544" i="2"/>
  <c r="AL544" i="2"/>
  <c r="AJ544" i="2"/>
  <c r="AH544" i="2"/>
  <c r="AC544" i="2"/>
  <c r="AE544" i="2"/>
  <c r="AI544" i="2"/>
  <c r="AK544" i="2"/>
  <c r="O188" i="2"/>
  <c r="AJ188" i="2"/>
  <c r="AG188" i="2"/>
  <c r="AL188" i="2"/>
  <c r="AH188" i="2"/>
  <c r="AC188" i="2"/>
  <c r="AI188" i="2"/>
  <c r="AE188" i="2"/>
  <c r="AK188" i="2"/>
  <c r="O104" i="2"/>
  <c r="AL104" i="2"/>
  <c r="AJ104" i="2"/>
  <c r="AH104" i="2"/>
  <c r="AG104" i="2"/>
  <c r="AE104" i="2"/>
  <c r="AC104" i="2"/>
  <c r="AK104" i="2"/>
  <c r="AI104" i="2"/>
  <c r="O421" i="2"/>
  <c r="AG421" i="2"/>
  <c r="AL421" i="2"/>
  <c r="AJ421" i="2"/>
  <c r="AH421" i="2"/>
  <c r="AC421" i="2"/>
  <c r="AE421" i="2"/>
  <c r="AI421" i="2"/>
  <c r="AK421" i="2"/>
  <c r="O385" i="2"/>
  <c r="AJ385" i="2"/>
  <c r="AH385" i="2"/>
  <c r="AG385" i="2"/>
  <c r="AL385" i="2"/>
  <c r="AK385" i="2"/>
  <c r="AE385" i="2"/>
  <c r="AI385" i="2"/>
  <c r="AC385" i="2"/>
  <c r="O226" i="2"/>
  <c r="AH226" i="2"/>
  <c r="AG226" i="2"/>
  <c r="AJ226" i="2"/>
  <c r="AL226" i="2"/>
  <c r="AC226" i="2"/>
  <c r="AE226" i="2"/>
  <c r="AI226" i="2"/>
  <c r="AK226" i="2"/>
  <c r="O431" i="2"/>
  <c r="AL431" i="2"/>
  <c r="AG431" i="2"/>
  <c r="AJ431" i="2"/>
  <c r="AH431" i="2"/>
  <c r="AC431" i="2"/>
  <c r="AE431" i="2"/>
  <c r="AK431" i="2"/>
  <c r="AI431" i="2"/>
  <c r="O344" i="2"/>
  <c r="AJ344" i="2"/>
  <c r="AL344" i="2"/>
  <c r="AG344" i="2"/>
  <c r="AH344" i="2"/>
  <c r="AE344" i="2"/>
  <c r="AC344" i="2"/>
  <c r="AI344" i="2"/>
  <c r="AK344" i="2"/>
  <c r="O172" i="2"/>
  <c r="AL172" i="2"/>
  <c r="AJ172" i="2"/>
  <c r="AH172" i="2"/>
  <c r="AG172" i="2"/>
  <c r="AE172" i="2"/>
  <c r="AC172" i="2"/>
  <c r="AI172" i="2"/>
  <c r="AK172" i="2"/>
  <c r="O117" i="2"/>
  <c r="AL117" i="2"/>
  <c r="AH117" i="2"/>
  <c r="AJ117" i="2"/>
  <c r="AG117" i="2"/>
  <c r="AC117" i="2"/>
  <c r="AE117" i="2"/>
  <c r="AK117" i="2"/>
  <c r="AI117" i="2"/>
  <c r="O466" i="2"/>
  <c r="AG466" i="2"/>
  <c r="AL466" i="2"/>
  <c r="AJ466" i="2"/>
  <c r="AH466" i="2"/>
  <c r="AE466" i="2"/>
  <c r="AC466" i="2"/>
  <c r="AK466" i="2"/>
  <c r="AI466" i="2"/>
  <c r="O357" i="2"/>
  <c r="AG357" i="2"/>
  <c r="AJ357" i="2"/>
  <c r="AL357" i="2"/>
  <c r="AH357" i="2"/>
  <c r="AE357" i="2"/>
  <c r="AC357" i="2"/>
  <c r="AI357" i="2"/>
  <c r="AK357" i="2"/>
  <c r="O256" i="2"/>
  <c r="AL256" i="2"/>
  <c r="AH256" i="2"/>
  <c r="AG256" i="2"/>
  <c r="AJ256" i="2"/>
  <c r="AE256" i="2"/>
  <c r="AC256" i="2"/>
  <c r="AK256" i="2"/>
  <c r="AI256" i="2"/>
  <c r="O150" i="2"/>
  <c r="AL150" i="2"/>
  <c r="AH150" i="2"/>
  <c r="AJ150" i="2"/>
  <c r="AG150" i="2"/>
  <c r="AE150" i="2"/>
  <c r="AC150" i="2"/>
  <c r="AI150" i="2"/>
  <c r="AK150" i="2"/>
  <c r="O224" i="2"/>
  <c r="AJ224" i="2"/>
  <c r="AG224" i="2"/>
  <c r="AL224" i="2"/>
  <c r="AH224" i="2"/>
  <c r="AE224" i="2"/>
  <c r="AC224" i="2"/>
  <c r="AK224" i="2"/>
  <c r="AI224" i="2"/>
  <c r="AG239" i="2"/>
  <c r="O239" i="2"/>
  <c r="AJ239" i="2"/>
  <c r="AH239" i="2"/>
  <c r="AL239" i="2"/>
  <c r="AC239" i="2"/>
  <c r="AK239" i="2"/>
  <c r="AI239" i="2"/>
  <c r="AE239" i="2"/>
  <c r="O532" i="2"/>
  <c r="AL532" i="2"/>
  <c r="AH532" i="2"/>
  <c r="AJ532" i="2"/>
  <c r="AG532" i="2"/>
  <c r="AE532" i="2"/>
  <c r="AC532" i="2"/>
  <c r="AI532" i="2"/>
  <c r="AK532" i="2"/>
  <c r="O460" i="2"/>
  <c r="AJ460" i="2"/>
  <c r="AH460" i="2"/>
  <c r="AG460" i="2"/>
  <c r="AL460" i="2"/>
  <c r="AE460" i="2"/>
  <c r="AC460" i="2"/>
  <c r="AK460" i="2"/>
  <c r="AI460" i="2"/>
  <c r="O397" i="2"/>
  <c r="AH397" i="2"/>
  <c r="AG397" i="2"/>
  <c r="AJ397" i="2"/>
  <c r="AL397" i="2"/>
  <c r="AE397" i="2"/>
  <c r="AC397" i="2"/>
  <c r="AK397" i="2"/>
  <c r="AI397" i="2"/>
  <c r="O186" i="2"/>
  <c r="AL186" i="2"/>
  <c r="AG186" i="2"/>
  <c r="AH186" i="2"/>
  <c r="AJ186" i="2"/>
  <c r="AC186" i="2"/>
  <c r="AK186" i="2"/>
  <c r="AE186" i="2"/>
  <c r="AI186" i="2"/>
  <c r="O366" i="2"/>
  <c r="AJ366" i="2"/>
  <c r="AH366" i="2"/>
  <c r="AG366" i="2"/>
  <c r="AL366" i="2"/>
  <c r="AE366" i="2"/>
  <c r="AC366" i="2"/>
  <c r="AI366" i="2"/>
  <c r="AK366" i="2"/>
  <c r="O316" i="2"/>
  <c r="AL316" i="2"/>
  <c r="AJ316" i="2"/>
  <c r="AH316" i="2"/>
  <c r="AG316" i="2"/>
  <c r="AE316" i="2"/>
  <c r="AK316" i="2"/>
  <c r="AC316" i="2"/>
  <c r="AI316" i="2"/>
  <c r="O306" i="2"/>
  <c r="AG306" i="2"/>
  <c r="AJ306" i="2"/>
  <c r="AL306" i="2"/>
  <c r="AH306" i="2"/>
  <c r="AC306" i="2"/>
  <c r="AI306" i="2"/>
  <c r="AK306" i="2"/>
  <c r="AE306" i="2"/>
  <c r="AJ203" i="2"/>
  <c r="AG203" i="2"/>
  <c r="O203" i="2"/>
  <c r="AH203" i="2"/>
  <c r="AL203" i="2"/>
  <c r="AI203" i="2"/>
  <c r="AC203" i="2"/>
  <c r="AE203" i="2"/>
  <c r="AK203" i="2"/>
  <c r="O373" i="2"/>
  <c r="AG373" i="2"/>
  <c r="AH373" i="2"/>
  <c r="AJ373" i="2"/>
  <c r="AL373" i="2"/>
  <c r="AC373" i="2"/>
  <c r="AE373" i="2"/>
  <c r="AI373" i="2"/>
  <c r="AK373" i="2"/>
  <c r="O244" i="2"/>
  <c r="AJ244" i="2"/>
  <c r="AG244" i="2"/>
  <c r="AH244" i="2"/>
  <c r="AL244" i="2"/>
  <c r="AC244" i="2"/>
  <c r="AE244" i="2"/>
  <c r="AI244" i="2"/>
  <c r="AK244" i="2"/>
  <c r="O162" i="2"/>
  <c r="AG162" i="2"/>
  <c r="AJ162" i="2"/>
  <c r="AL162" i="2"/>
  <c r="AH162" i="2"/>
  <c r="AC162" i="2"/>
  <c r="AE162" i="2"/>
  <c r="AI162" i="2"/>
  <c r="AK162" i="2"/>
  <c r="AJ384" i="2"/>
  <c r="O384" i="2"/>
  <c r="AL384" i="2"/>
  <c r="AG384" i="2"/>
  <c r="AH384" i="2"/>
  <c r="AE384" i="2"/>
  <c r="AC384" i="2"/>
  <c r="AI384" i="2"/>
  <c r="AK384" i="2"/>
  <c r="O270" i="2"/>
  <c r="AJ270" i="2"/>
  <c r="AG270" i="2"/>
  <c r="AH270" i="2"/>
  <c r="AL270" i="2"/>
  <c r="AC270" i="2"/>
  <c r="AE270" i="2"/>
  <c r="AK270" i="2"/>
  <c r="AI270" i="2"/>
  <c r="O231" i="2"/>
  <c r="AJ231" i="2"/>
  <c r="AL231" i="2"/>
  <c r="AH231" i="2"/>
  <c r="AG231" i="2"/>
  <c r="AC231" i="2"/>
  <c r="AE231" i="2"/>
  <c r="AK231" i="2"/>
  <c r="AI231" i="2"/>
  <c r="AE97" i="2"/>
  <c r="AC97" i="2"/>
  <c r="O97" i="2"/>
  <c r="AJ97" i="2"/>
  <c r="O84" i="2"/>
  <c r="AE84" i="2"/>
  <c r="AC84" i="2"/>
  <c r="AJ84" i="2"/>
  <c r="O522" i="2"/>
  <c r="AG522" i="2"/>
  <c r="AJ522" i="2"/>
  <c r="AL522" i="2"/>
  <c r="AH522" i="2"/>
  <c r="AC522" i="2"/>
  <c r="AE522" i="2"/>
  <c r="AK522" i="2"/>
  <c r="AI522" i="2"/>
  <c r="O275" i="2"/>
  <c r="AH275" i="2"/>
  <c r="AL275" i="2"/>
  <c r="AJ275" i="2"/>
  <c r="AG275" i="2"/>
  <c r="AE275" i="2"/>
  <c r="AI275" i="2"/>
  <c r="AK275" i="2"/>
  <c r="AC275" i="2"/>
  <c r="O351" i="2"/>
  <c r="AH351" i="2"/>
  <c r="AG351" i="2"/>
  <c r="AL351" i="2"/>
  <c r="AJ351" i="2"/>
  <c r="AC351" i="2"/>
  <c r="AE351" i="2"/>
  <c r="AI351" i="2"/>
  <c r="AK351" i="2"/>
  <c r="O410" i="2"/>
  <c r="AG410" i="2"/>
  <c r="AH410" i="2"/>
  <c r="AL410" i="2"/>
  <c r="AJ410" i="2"/>
  <c r="AE410" i="2"/>
  <c r="AC410" i="2"/>
  <c r="AI410" i="2"/>
  <c r="AK410" i="2"/>
  <c r="O496" i="2"/>
  <c r="AL496" i="2"/>
  <c r="AJ496" i="2"/>
  <c r="AH496" i="2"/>
  <c r="AG496" i="2"/>
  <c r="AE496" i="2"/>
  <c r="AC496" i="2"/>
  <c r="AK496" i="2"/>
  <c r="AI496" i="2"/>
  <c r="O164" i="2"/>
  <c r="AG164" i="2"/>
  <c r="AJ164" i="2"/>
  <c r="AH164" i="2"/>
  <c r="AL164" i="2"/>
  <c r="AE164" i="2"/>
  <c r="AK164" i="2"/>
  <c r="AI164" i="2"/>
  <c r="AC164" i="2"/>
  <c r="O310" i="2"/>
  <c r="AG310" i="2"/>
  <c r="AL310" i="2"/>
  <c r="AH310" i="2"/>
  <c r="AJ310" i="2"/>
  <c r="AE310" i="2"/>
  <c r="AC310" i="2"/>
  <c r="AI310" i="2"/>
  <c r="AK310" i="2"/>
  <c r="O136" i="2"/>
  <c r="AG136" i="2"/>
  <c r="AJ136" i="2"/>
  <c r="AL136" i="2"/>
  <c r="AH136" i="2"/>
  <c r="AI136" i="2"/>
  <c r="AE136" i="2"/>
  <c r="AK136" i="2"/>
  <c r="AC136" i="2"/>
  <c r="O479" i="2"/>
  <c r="AJ479" i="2"/>
  <c r="AG479" i="2"/>
  <c r="AL479" i="2"/>
  <c r="AH479" i="2"/>
  <c r="AE479" i="2"/>
  <c r="AC479" i="2"/>
  <c r="AK479" i="2"/>
  <c r="AI479" i="2"/>
  <c r="O321" i="2"/>
  <c r="AJ321" i="2"/>
  <c r="AL321" i="2"/>
  <c r="AH321" i="2"/>
  <c r="AG321" i="2"/>
  <c r="AC321" i="2"/>
  <c r="AE321" i="2"/>
  <c r="AI321" i="2"/>
  <c r="AK321" i="2"/>
  <c r="O512" i="2"/>
  <c r="AL512" i="2"/>
  <c r="AH512" i="2"/>
  <c r="AG512" i="2"/>
  <c r="AJ512" i="2"/>
  <c r="AC512" i="2"/>
  <c r="AE512" i="2"/>
  <c r="AK512" i="2"/>
  <c r="AI512" i="2"/>
  <c r="O519" i="2"/>
  <c r="AG519" i="2"/>
  <c r="AH519" i="2"/>
  <c r="AL519" i="2"/>
  <c r="AJ519" i="2"/>
  <c r="AE519" i="2"/>
  <c r="AC519" i="2"/>
  <c r="AK519" i="2"/>
  <c r="AI519" i="2"/>
  <c r="O484" i="2"/>
  <c r="AL484" i="2"/>
  <c r="AG484" i="2"/>
  <c r="AJ484" i="2"/>
  <c r="AH484" i="2"/>
  <c r="AE484" i="2"/>
  <c r="AC484" i="2"/>
  <c r="AI484" i="2"/>
  <c r="AK484" i="2"/>
  <c r="O139" i="2"/>
  <c r="AH139" i="2"/>
  <c r="AJ139" i="2"/>
  <c r="AG139" i="2"/>
  <c r="AL139" i="2"/>
  <c r="AE139" i="2"/>
  <c r="AC139" i="2"/>
  <c r="AI139" i="2"/>
  <c r="AK139" i="2"/>
  <c r="O107" i="2"/>
  <c r="AL107" i="2"/>
  <c r="AJ107" i="2"/>
  <c r="AG107" i="2"/>
  <c r="AH107" i="2"/>
  <c r="AC107" i="2"/>
  <c r="AE107" i="2"/>
  <c r="AI107" i="2"/>
  <c r="AK107" i="2"/>
  <c r="AJ278" i="2"/>
  <c r="AG278" i="2"/>
  <c r="AL278" i="2"/>
  <c r="AH278" i="2"/>
  <c r="O278" i="2"/>
  <c r="AE278" i="2"/>
  <c r="AC278" i="2"/>
  <c r="AK278" i="2"/>
  <c r="AI278" i="2"/>
  <c r="O350" i="2"/>
  <c r="AG350" i="2"/>
  <c r="AH350" i="2"/>
  <c r="AL350" i="2"/>
  <c r="AJ350" i="2"/>
  <c r="AE350" i="2"/>
  <c r="AC350" i="2"/>
  <c r="AK350" i="2"/>
  <c r="AI350" i="2"/>
  <c r="O439" i="2"/>
  <c r="AJ439" i="2"/>
  <c r="AH439" i="2"/>
  <c r="AG439" i="2"/>
  <c r="AL439" i="2"/>
  <c r="AE439" i="2"/>
  <c r="AC439" i="2"/>
  <c r="AK439" i="2"/>
  <c r="AI439" i="2"/>
  <c r="O288" i="2"/>
  <c r="AL288" i="2"/>
  <c r="AH288" i="2"/>
  <c r="AG288" i="2"/>
  <c r="AJ288" i="2"/>
  <c r="AE288" i="2"/>
  <c r="AC288" i="2"/>
  <c r="AI288" i="2"/>
  <c r="AK288" i="2"/>
  <c r="O207" i="2"/>
  <c r="AL207" i="2"/>
  <c r="AH207" i="2"/>
  <c r="AJ207" i="2"/>
  <c r="AG207" i="2"/>
  <c r="AE207" i="2"/>
  <c r="AI207" i="2"/>
  <c r="AK207" i="2"/>
  <c r="AC207" i="2"/>
  <c r="O450" i="2"/>
  <c r="AH450" i="2"/>
  <c r="AG450" i="2"/>
  <c r="AJ450" i="2"/>
  <c r="AL450" i="2"/>
  <c r="AE450" i="2"/>
  <c r="AC450" i="2"/>
  <c r="AK450" i="2"/>
  <c r="AI450" i="2"/>
  <c r="O197" i="2"/>
  <c r="AH197" i="2"/>
  <c r="AL197" i="2"/>
  <c r="AG197" i="2"/>
  <c r="AJ197" i="2"/>
  <c r="AE197" i="2"/>
  <c r="AC197" i="2"/>
  <c r="AK197" i="2"/>
  <c r="AI197" i="2"/>
  <c r="O134" i="2"/>
  <c r="AH134" i="2"/>
  <c r="AG134" i="2"/>
  <c r="AL134" i="2"/>
  <c r="AJ134" i="2"/>
  <c r="AC134" i="2"/>
  <c r="AE134" i="2"/>
  <c r="AK134" i="2"/>
  <c r="AI134" i="2"/>
  <c r="AJ534" i="2"/>
  <c r="AH534" i="2"/>
  <c r="O534" i="2"/>
  <c r="AG534" i="2"/>
  <c r="AL534" i="2"/>
  <c r="AE534" i="2"/>
  <c r="AC534" i="2"/>
  <c r="AK534" i="2"/>
  <c r="AI534" i="2"/>
  <c r="O383" i="2"/>
  <c r="AJ383" i="2"/>
  <c r="AL383" i="2"/>
  <c r="AH383" i="2"/>
  <c r="AG383" i="2"/>
  <c r="AE383" i="2"/>
  <c r="AC383" i="2"/>
  <c r="AK383" i="2"/>
  <c r="AI383" i="2"/>
  <c r="O285" i="2"/>
  <c r="AG285" i="2"/>
  <c r="AJ285" i="2"/>
  <c r="AH285" i="2"/>
  <c r="AL285" i="2"/>
  <c r="AI285" i="2"/>
  <c r="AC285" i="2"/>
  <c r="AE285" i="2"/>
  <c r="AK285" i="2"/>
  <c r="O223" i="2"/>
  <c r="AH223" i="2"/>
  <c r="AG223" i="2"/>
  <c r="AL223" i="2"/>
  <c r="AJ223" i="2"/>
  <c r="AE223" i="2"/>
  <c r="AC223" i="2"/>
  <c r="AK223" i="2"/>
  <c r="AI223" i="2"/>
  <c r="O538" i="2"/>
  <c r="AJ538" i="2"/>
  <c r="AH538" i="2"/>
  <c r="AG538" i="2"/>
  <c r="AL538" i="2"/>
  <c r="AE538" i="2"/>
  <c r="AC538" i="2"/>
  <c r="AI538" i="2"/>
  <c r="AK538" i="2"/>
  <c r="O229" i="2"/>
  <c r="AG229" i="2"/>
  <c r="AJ229" i="2"/>
  <c r="AL229" i="2"/>
  <c r="AH229" i="2"/>
  <c r="AE229" i="2"/>
  <c r="AC229" i="2"/>
  <c r="AK229" i="2"/>
  <c r="AI229" i="2"/>
  <c r="O305" i="2"/>
  <c r="AJ305" i="2"/>
  <c r="AH305" i="2"/>
  <c r="AL305" i="2"/>
  <c r="AG305" i="2"/>
  <c r="AE305" i="2"/>
  <c r="AC305" i="2"/>
  <c r="AK305" i="2"/>
  <c r="AI305" i="2"/>
  <c r="O78" i="2"/>
  <c r="AJ78" i="2"/>
  <c r="T78" i="2" s="1"/>
  <c r="AE78" i="2"/>
  <c r="AC78" i="2"/>
  <c r="AE81" i="2"/>
  <c r="O81" i="2"/>
  <c r="AC81" i="2"/>
  <c r="AJ81" i="2"/>
  <c r="O487" i="2"/>
  <c r="AL487" i="2"/>
  <c r="AG487" i="2"/>
  <c r="AH487" i="2"/>
  <c r="AJ487" i="2"/>
  <c r="AE487" i="2"/>
  <c r="AC487" i="2"/>
  <c r="AI487" i="2"/>
  <c r="AK487" i="2"/>
  <c r="O517" i="2"/>
  <c r="AH517" i="2"/>
  <c r="AL517" i="2"/>
  <c r="AG517" i="2"/>
  <c r="AJ517" i="2"/>
  <c r="AC517" i="2"/>
  <c r="AI517" i="2"/>
  <c r="AK517" i="2"/>
  <c r="AE517" i="2"/>
  <c r="O434" i="2"/>
  <c r="AH434" i="2"/>
  <c r="AG434" i="2"/>
  <c r="AL434" i="2"/>
  <c r="AJ434" i="2"/>
  <c r="AC434" i="2"/>
  <c r="AE434" i="2"/>
  <c r="AI434" i="2"/>
  <c r="AK434" i="2"/>
  <c r="O476" i="2"/>
  <c r="AG476" i="2"/>
  <c r="AJ476" i="2"/>
  <c r="AL476" i="2"/>
  <c r="AH476" i="2"/>
  <c r="AE476" i="2"/>
  <c r="AC476" i="2"/>
  <c r="AI476" i="2"/>
  <c r="AK476" i="2"/>
  <c r="O221" i="2"/>
  <c r="AG221" i="2"/>
  <c r="AH221" i="2"/>
  <c r="AL221" i="2"/>
  <c r="AJ221" i="2"/>
  <c r="AC221" i="2"/>
  <c r="AE221" i="2"/>
  <c r="AK221" i="2"/>
  <c r="AI221" i="2"/>
  <c r="O148" i="2"/>
  <c r="AG148" i="2"/>
  <c r="AJ148" i="2"/>
  <c r="AL148" i="2"/>
  <c r="AH148" i="2"/>
  <c r="AE148" i="2"/>
  <c r="AC148" i="2"/>
  <c r="AI148" i="2"/>
  <c r="AK148" i="2"/>
  <c r="O116" i="2"/>
  <c r="AH116" i="2"/>
  <c r="AL116" i="2"/>
  <c r="AJ116" i="2"/>
  <c r="AG116" i="2"/>
  <c r="AE116" i="2"/>
  <c r="AC116" i="2"/>
  <c r="AK116" i="2"/>
  <c r="AI116" i="2"/>
  <c r="O144" i="2"/>
  <c r="AJ144" i="2"/>
  <c r="AL144" i="2"/>
  <c r="AG144" i="2"/>
  <c r="AH144" i="2"/>
  <c r="AK144" i="2"/>
  <c r="AE144" i="2"/>
  <c r="AC144" i="2"/>
  <c r="AI144" i="2"/>
  <c r="O417" i="2"/>
  <c r="AJ417" i="2"/>
  <c r="AG417" i="2"/>
  <c r="AL417" i="2"/>
  <c r="AH417" i="2"/>
  <c r="AC417" i="2"/>
  <c r="AE417" i="2"/>
  <c r="AI417" i="2"/>
  <c r="AK417" i="2"/>
  <c r="O201" i="2"/>
  <c r="AJ201" i="2"/>
  <c r="AH201" i="2"/>
  <c r="AL201" i="2"/>
  <c r="AG201" i="2"/>
  <c r="AE201" i="2"/>
  <c r="AC201" i="2"/>
  <c r="AI201" i="2"/>
  <c r="AK201" i="2"/>
  <c r="O180" i="2"/>
  <c r="AJ180" i="2"/>
  <c r="AH180" i="2"/>
  <c r="AL180" i="2"/>
  <c r="AG180" i="2"/>
  <c r="AC180" i="2"/>
  <c r="AE180" i="2"/>
  <c r="AI180" i="2"/>
  <c r="AK180" i="2"/>
  <c r="O145" i="2"/>
  <c r="AJ145" i="2"/>
  <c r="AL145" i="2"/>
  <c r="AH145" i="2"/>
  <c r="AG145" i="2"/>
  <c r="AE145" i="2"/>
  <c r="AC145" i="2"/>
  <c r="AI145" i="2"/>
  <c r="AK145" i="2"/>
  <c r="O323" i="2"/>
  <c r="AJ323" i="2"/>
  <c r="AH323" i="2"/>
  <c r="AL323" i="2"/>
  <c r="AG323" i="2"/>
  <c r="AC323" i="2"/>
  <c r="AE323" i="2"/>
  <c r="AI323" i="2"/>
  <c r="AK323" i="2"/>
  <c r="O412" i="2"/>
  <c r="AJ412" i="2"/>
  <c r="AL412" i="2"/>
  <c r="AH412" i="2"/>
  <c r="AG412" i="2"/>
  <c r="AC412" i="2"/>
  <c r="AE412" i="2"/>
  <c r="AI412" i="2"/>
  <c r="AK412" i="2"/>
  <c r="O392" i="2"/>
  <c r="AL392" i="2"/>
  <c r="AJ392" i="2"/>
  <c r="AH392" i="2"/>
  <c r="AG392" i="2"/>
  <c r="AE392" i="2"/>
  <c r="AC392" i="2"/>
  <c r="AI392" i="2"/>
  <c r="AK392" i="2"/>
  <c r="O365" i="2"/>
  <c r="AL365" i="2"/>
  <c r="AH365" i="2"/>
  <c r="AJ365" i="2"/>
  <c r="AG365" i="2"/>
  <c r="AE365" i="2"/>
  <c r="AC365" i="2"/>
  <c r="AI365" i="2"/>
  <c r="AK365" i="2"/>
  <c r="O445" i="2"/>
  <c r="AL445" i="2"/>
  <c r="AJ445" i="2"/>
  <c r="AH445" i="2"/>
  <c r="AG445" i="2"/>
  <c r="AC445" i="2"/>
  <c r="AE445" i="2"/>
  <c r="AK445" i="2"/>
  <c r="AI445" i="2"/>
  <c r="O141" i="2"/>
  <c r="AJ141" i="2"/>
  <c r="AL141" i="2"/>
  <c r="AG141" i="2"/>
  <c r="AH141" i="2"/>
  <c r="AC141" i="2"/>
  <c r="AK141" i="2"/>
  <c r="AE141" i="2"/>
  <c r="AI141" i="2"/>
  <c r="O442" i="2"/>
  <c r="AJ442" i="2"/>
  <c r="AG442" i="2"/>
  <c r="AL442" i="2"/>
  <c r="AH442" i="2"/>
  <c r="AC442" i="2"/>
  <c r="AE442" i="2"/>
  <c r="AI442" i="2"/>
  <c r="AK442" i="2"/>
  <c r="O210" i="2"/>
  <c r="AL210" i="2"/>
  <c r="AJ210" i="2"/>
  <c r="AG210" i="2"/>
  <c r="AH210" i="2"/>
  <c r="AC210" i="2"/>
  <c r="AE210" i="2"/>
  <c r="AK210" i="2"/>
  <c r="AI210" i="2"/>
  <c r="O125" i="2"/>
  <c r="AL125" i="2"/>
  <c r="AH125" i="2"/>
  <c r="AJ125" i="2"/>
  <c r="AG125" i="2"/>
  <c r="AC125" i="2"/>
  <c r="AE125" i="2"/>
  <c r="AI125" i="2"/>
  <c r="AK125" i="2"/>
  <c r="O515" i="2"/>
  <c r="AJ515" i="2"/>
  <c r="AG515" i="2"/>
  <c r="AH515" i="2"/>
  <c r="AL515" i="2"/>
  <c r="AE515" i="2"/>
  <c r="AC515" i="2"/>
  <c r="AI515" i="2"/>
  <c r="AK515" i="2"/>
  <c r="O329" i="2"/>
  <c r="AJ329" i="2"/>
  <c r="AH329" i="2"/>
  <c r="AG329" i="2"/>
  <c r="AL329" i="2"/>
  <c r="AC329" i="2"/>
  <c r="AE329" i="2"/>
  <c r="AK329" i="2"/>
  <c r="AI329" i="2"/>
  <c r="O157" i="2"/>
  <c r="AH157" i="2"/>
  <c r="AG157" i="2"/>
  <c r="AJ157" i="2"/>
  <c r="AL157" i="2"/>
  <c r="AI157" i="2"/>
  <c r="AE157" i="2"/>
  <c r="AK157" i="2"/>
  <c r="AC157" i="2"/>
  <c r="O235" i="2"/>
  <c r="AJ235" i="2"/>
  <c r="AH235" i="2"/>
  <c r="AL235" i="2"/>
  <c r="AG235" i="2"/>
  <c r="AE235" i="2"/>
  <c r="AC235" i="2"/>
  <c r="AK235" i="2"/>
  <c r="AI235" i="2"/>
  <c r="O381" i="2"/>
  <c r="AL381" i="2"/>
  <c r="AG381" i="2"/>
  <c r="AJ381" i="2"/>
  <c r="AH381" i="2"/>
  <c r="AE381" i="2"/>
  <c r="AC381" i="2"/>
  <c r="AI381" i="2"/>
  <c r="AK381" i="2"/>
  <c r="AG516" i="2"/>
  <c r="O516" i="2"/>
  <c r="AH516" i="2"/>
  <c r="AJ516" i="2"/>
  <c r="AL516" i="2"/>
  <c r="AC516" i="2"/>
  <c r="AE516" i="2"/>
  <c r="AI516" i="2"/>
  <c r="AK516" i="2"/>
  <c r="O300" i="2"/>
  <c r="AH300" i="2"/>
  <c r="AG300" i="2"/>
  <c r="AL300" i="2"/>
  <c r="AJ300" i="2"/>
  <c r="AK300" i="2"/>
  <c r="AI300" i="2"/>
  <c r="AC300" i="2"/>
  <c r="AE300" i="2"/>
  <c r="AL64" i="2"/>
  <c r="AI78" i="2"/>
  <c r="O99" i="2"/>
  <c r="AE99" i="2"/>
  <c r="AC99" i="2"/>
  <c r="AJ99" i="2"/>
  <c r="O458" i="2"/>
  <c r="AL458" i="2"/>
  <c r="AG458" i="2"/>
  <c r="AJ458" i="2"/>
  <c r="AH458" i="2"/>
  <c r="AC458" i="2"/>
  <c r="AE458" i="2"/>
  <c r="AI458" i="2"/>
  <c r="AK458" i="2"/>
  <c r="O297" i="2"/>
  <c r="AL297" i="2"/>
  <c r="AG297" i="2"/>
  <c r="AH297" i="2"/>
  <c r="AJ297" i="2"/>
  <c r="AC297" i="2"/>
  <c r="AI297" i="2"/>
  <c r="AE297" i="2"/>
  <c r="AK297" i="2"/>
  <c r="O474" i="2"/>
  <c r="AJ474" i="2"/>
  <c r="AL474" i="2"/>
  <c r="AH474" i="2"/>
  <c r="AG474" i="2"/>
  <c r="AC474" i="2"/>
  <c r="AE474" i="2"/>
  <c r="AK474" i="2"/>
  <c r="AI474" i="2"/>
  <c r="O216" i="2"/>
  <c r="AL216" i="2"/>
  <c r="AJ216" i="2"/>
  <c r="AG216" i="2"/>
  <c r="AH216" i="2"/>
  <c r="AE216" i="2"/>
  <c r="AI216" i="2"/>
  <c r="AC216" i="2"/>
  <c r="AK216" i="2"/>
  <c r="O462" i="2"/>
  <c r="AH462" i="2"/>
  <c r="AL462" i="2"/>
  <c r="AJ462" i="2"/>
  <c r="AG462" i="2"/>
  <c r="AC462" i="2"/>
  <c r="AE462" i="2"/>
  <c r="AK462" i="2"/>
  <c r="AI462" i="2"/>
  <c r="O193" i="2"/>
  <c r="AJ193" i="2"/>
  <c r="AL193" i="2"/>
  <c r="AH193" i="2"/>
  <c r="AG193" i="2"/>
  <c r="AE193" i="2"/>
  <c r="AC193" i="2"/>
  <c r="AK193" i="2"/>
  <c r="AI193" i="2"/>
  <c r="O449" i="2"/>
  <c r="AJ449" i="2"/>
  <c r="AL449" i="2"/>
  <c r="AH449" i="2"/>
  <c r="AG449" i="2"/>
  <c r="AC449" i="2"/>
  <c r="AI449" i="2"/>
  <c r="AK449" i="2"/>
  <c r="AE449" i="2"/>
  <c r="O294" i="2"/>
  <c r="AH294" i="2"/>
  <c r="AL294" i="2"/>
  <c r="AG294" i="2"/>
  <c r="AJ294" i="2"/>
  <c r="AC294" i="2"/>
  <c r="AE294" i="2"/>
  <c r="AK294" i="2"/>
  <c r="AI294" i="2"/>
  <c r="AL133" i="2"/>
  <c r="O133" i="2"/>
  <c r="AJ133" i="2"/>
  <c r="AG133" i="2"/>
  <c r="AH133" i="2"/>
  <c r="AI133" i="2"/>
  <c r="AK133" i="2"/>
  <c r="AC133" i="2"/>
  <c r="AE133" i="2"/>
  <c r="AJ204" i="2"/>
  <c r="AL204" i="2"/>
  <c r="AG204" i="2"/>
  <c r="O204" i="2"/>
  <c r="AH204" i="2"/>
  <c r="AC204" i="2"/>
  <c r="AE204" i="2"/>
  <c r="AI204" i="2"/>
  <c r="AK204" i="2"/>
  <c r="O409" i="2"/>
  <c r="AG409" i="2"/>
  <c r="AH409" i="2"/>
  <c r="AL409" i="2"/>
  <c r="AJ409" i="2"/>
  <c r="AE409" i="2"/>
  <c r="AC409" i="2"/>
  <c r="AI409" i="2"/>
  <c r="AK409" i="2"/>
  <c r="O189" i="2"/>
  <c r="AH189" i="2"/>
  <c r="AJ189" i="2"/>
  <c r="AG189" i="2"/>
  <c r="AL189" i="2"/>
  <c r="AE189" i="2"/>
  <c r="AC189" i="2"/>
  <c r="AK189" i="2"/>
  <c r="AI189" i="2"/>
  <c r="O443" i="2"/>
  <c r="AH443" i="2"/>
  <c r="AG443" i="2"/>
  <c r="AL443" i="2"/>
  <c r="AJ443" i="2"/>
  <c r="AC443" i="2"/>
  <c r="AE443" i="2"/>
  <c r="AK443" i="2"/>
  <c r="AI443" i="2"/>
  <c r="O282" i="2"/>
  <c r="AL282" i="2"/>
  <c r="AJ282" i="2"/>
  <c r="AH282" i="2"/>
  <c r="AG282" i="2"/>
  <c r="AC282" i="2"/>
  <c r="AE282" i="2"/>
  <c r="AK282" i="2"/>
  <c r="AI282" i="2"/>
  <c r="O309" i="2"/>
  <c r="AH309" i="2"/>
  <c r="AL309" i="2"/>
  <c r="AG309" i="2"/>
  <c r="AJ309" i="2"/>
  <c r="AC309" i="2"/>
  <c r="AK309" i="2"/>
  <c r="AI309" i="2"/>
  <c r="AE309" i="2"/>
  <c r="O419" i="2"/>
  <c r="AJ419" i="2"/>
  <c r="AL419" i="2"/>
  <c r="AG419" i="2"/>
  <c r="AH419" i="2"/>
  <c r="AE419" i="2"/>
  <c r="AC419" i="2"/>
  <c r="AK419" i="2"/>
  <c r="AI419" i="2"/>
  <c r="O250" i="2"/>
  <c r="AG250" i="2"/>
  <c r="AH250" i="2"/>
  <c r="AJ250" i="2"/>
  <c r="AL250" i="2"/>
  <c r="AK250" i="2"/>
  <c r="AE250" i="2"/>
  <c r="AC250" i="2"/>
  <c r="AI250" i="2"/>
  <c r="O317" i="2"/>
  <c r="AL317" i="2"/>
  <c r="AJ317" i="2"/>
  <c r="AH317" i="2"/>
  <c r="AG317" i="2"/>
  <c r="AC317" i="2"/>
  <c r="AE317" i="2"/>
  <c r="AK317" i="2"/>
  <c r="AI317" i="2"/>
  <c r="O364" i="2"/>
  <c r="AH364" i="2"/>
  <c r="AG364" i="2"/>
  <c r="AJ364" i="2"/>
  <c r="AL364" i="2"/>
  <c r="AC364" i="2"/>
  <c r="AE364" i="2"/>
  <c r="AI364" i="2"/>
  <c r="AK364" i="2"/>
  <c r="O491" i="2"/>
  <c r="AL491" i="2"/>
  <c r="AG491" i="2"/>
  <c r="AJ491" i="2"/>
  <c r="AH491" i="2"/>
  <c r="AE491" i="2"/>
  <c r="AK491" i="2"/>
  <c r="AC491" i="2"/>
  <c r="AI491" i="2"/>
  <c r="O331" i="2"/>
  <c r="AG331" i="2"/>
  <c r="AH331" i="2"/>
  <c r="AL331" i="2"/>
  <c r="AJ331" i="2"/>
  <c r="AC331" i="2"/>
  <c r="AE331" i="2"/>
  <c r="AK331" i="2"/>
  <c r="AI331" i="2"/>
  <c r="O342" i="2"/>
  <c r="AH342" i="2"/>
  <c r="AL342" i="2"/>
  <c r="AJ342" i="2"/>
  <c r="AG342" i="2"/>
  <c r="AE342" i="2"/>
  <c r="AK342" i="2"/>
  <c r="AI342" i="2"/>
  <c r="AC342" i="2"/>
  <c r="O472" i="2"/>
  <c r="AL472" i="2"/>
  <c r="AG472" i="2"/>
  <c r="AH472" i="2"/>
  <c r="AJ472" i="2"/>
  <c r="AC472" i="2"/>
  <c r="AE472" i="2"/>
  <c r="AI472" i="2"/>
  <c r="AK472" i="2"/>
  <c r="O510" i="2"/>
  <c r="AJ510" i="2"/>
  <c r="AG510" i="2"/>
  <c r="AH510" i="2"/>
  <c r="AL510" i="2"/>
  <c r="AC510" i="2"/>
  <c r="AK510" i="2"/>
  <c r="AI510" i="2"/>
  <c r="AE510" i="2"/>
  <c r="O330" i="2"/>
  <c r="AJ330" i="2"/>
  <c r="AH330" i="2"/>
  <c r="AL330" i="2"/>
  <c r="AG330" i="2"/>
  <c r="AE330" i="2"/>
  <c r="AC330" i="2"/>
  <c r="AI330" i="2"/>
  <c r="AK330" i="2"/>
  <c r="O435" i="2"/>
  <c r="AH435" i="2"/>
  <c r="AL435" i="2"/>
  <c r="AG435" i="2"/>
  <c r="AJ435" i="2"/>
  <c r="AC435" i="2"/>
  <c r="AE435" i="2"/>
  <c r="AK435" i="2"/>
  <c r="AI435" i="2"/>
  <c r="AL400" i="2"/>
  <c r="O400" i="2"/>
  <c r="AH400" i="2"/>
  <c r="AG400" i="2"/>
  <c r="AJ400" i="2"/>
  <c r="AC400" i="2"/>
  <c r="AE400" i="2"/>
  <c r="AK400" i="2"/>
  <c r="AI400" i="2"/>
  <c r="O326" i="2"/>
  <c r="AG326" i="2"/>
  <c r="AH326" i="2"/>
  <c r="AJ326" i="2"/>
  <c r="AL326" i="2"/>
  <c r="AC326" i="2"/>
  <c r="AE326" i="2"/>
  <c r="AI326" i="2"/>
  <c r="AK326" i="2"/>
  <c r="O212" i="2"/>
  <c r="AJ212" i="2"/>
  <c r="AH212" i="2"/>
  <c r="AL212" i="2"/>
  <c r="AG212" i="2"/>
  <c r="AE212" i="2"/>
  <c r="AC212" i="2"/>
  <c r="AK212" i="2"/>
  <c r="AI212" i="2"/>
  <c r="AL92" i="2"/>
  <c r="AG99" i="2"/>
  <c r="AC88" i="2"/>
  <c r="O88" i="2"/>
  <c r="AE88" i="2"/>
  <c r="AJ88" i="2"/>
  <c r="AC90" i="2"/>
  <c r="O90" i="2"/>
  <c r="AE90" i="2"/>
  <c r="AJ90" i="2"/>
  <c r="O353" i="2"/>
  <c r="AH353" i="2"/>
  <c r="AG353" i="2"/>
  <c r="AJ353" i="2"/>
  <c r="AL353" i="2"/>
  <c r="AC353" i="2"/>
  <c r="AE353" i="2"/>
  <c r="AI353" i="2"/>
  <c r="AK353" i="2"/>
  <c r="O284" i="2"/>
  <c r="AJ284" i="2"/>
  <c r="AH284" i="2"/>
  <c r="AG284" i="2"/>
  <c r="AL284" i="2"/>
  <c r="AE284" i="2"/>
  <c r="AC284" i="2"/>
  <c r="AK284" i="2"/>
  <c r="AI284" i="2"/>
  <c r="O313" i="2"/>
  <c r="AJ313" i="2"/>
  <c r="AL313" i="2"/>
  <c r="AG313" i="2"/>
  <c r="AH313" i="2"/>
  <c r="AE313" i="2"/>
  <c r="AI313" i="2"/>
  <c r="AK313" i="2"/>
  <c r="AC313" i="2"/>
  <c r="O501" i="2"/>
  <c r="AL501" i="2"/>
  <c r="AG501" i="2"/>
  <c r="AH501" i="2"/>
  <c r="AJ501" i="2"/>
  <c r="AE501" i="2"/>
  <c r="AC501" i="2"/>
  <c r="AI501" i="2"/>
  <c r="AK501" i="2"/>
  <c r="O325" i="2"/>
  <c r="AH325" i="2"/>
  <c r="AL325" i="2"/>
  <c r="AG325" i="2"/>
  <c r="AJ325" i="2"/>
  <c r="AE325" i="2"/>
  <c r="AC325" i="2"/>
  <c r="AI325" i="2"/>
  <c r="AK325" i="2"/>
  <c r="O360" i="2"/>
  <c r="AH360" i="2"/>
  <c r="AJ360" i="2"/>
  <c r="AG360" i="2"/>
  <c r="AL360" i="2"/>
  <c r="AC360" i="2"/>
  <c r="AE360" i="2"/>
  <c r="AK360" i="2"/>
  <c r="AI360" i="2"/>
  <c r="AG396" i="2"/>
  <c r="O396" i="2"/>
  <c r="AH396" i="2"/>
  <c r="AJ396" i="2"/>
  <c r="AL396" i="2"/>
  <c r="AC396" i="2"/>
  <c r="AE396" i="2"/>
  <c r="AI396" i="2"/>
  <c r="AK396" i="2"/>
  <c r="O108" i="2"/>
  <c r="AL108" i="2"/>
  <c r="AJ108" i="2"/>
  <c r="AH108" i="2"/>
  <c r="AG108" i="2"/>
  <c r="AC108" i="2"/>
  <c r="AK108" i="2"/>
  <c r="AE108" i="2"/>
  <c r="AI108" i="2"/>
  <c r="AJ533" i="2"/>
  <c r="O533" i="2"/>
  <c r="AG533" i="2"/>
  <c r="AL533" i="2"/>
  <c r="AH533" i="2"/>
  <c r="AE533" i="2"/>
  <c r="AC533" i="2"/>
  <c r="AI533" i="2"/>
  <c r="AK533" i="2"/>
  <c r="O401" i="2"/>
  <c r="AL401" i="2"/>
  <c r="AG401" i="2"/>
  <c r="AJ401" i="2"/>
  <c r="AH401" i="2"/>
  <c r="AK401" i="2"/>
  <c r="AC401" i="2"/>
  <c r="AI401" i="2"/>
  <c r="AE401" i="2"/>
  <c r="O171" i="2"/>
  <c r="AL171" i="2"/>
  <c r="AH171" i="2"/>
  <c r="AG171" i="2"/>
  <c r="AJ171" i="2"/>
  <c r="AC171" i="2"/>
  <c r="AE171" i="2"/>
  <c r="AI171" i="2"/>
  <c r="AK171" i="2"/>
  <c r="AL480" i="2"/>
  <c r="O480" i="2"/>
  <c r="AH480" i="2"/>
  <c r="AG480" i="2"/>
  <c r="AJ480" i="2"/>
  <c r="AE480" i="2"/>
  <c r="AK480" i="2"/>
  <c r="AC480" i="2"/>
  <c r="AI480" i="2"/>
  <c r="O238" i="2"/>
  <c r="AH238" i="2"/>
  <c r="AJ238" i="2"/>
  <c r="AL238" i="2"/>
  <c r="AG238" i="2"/>
  <c r="AC238" i="2"/>
  <c r="AE238" i="2"/>
  <c r="AK238" i="2"/>
  <c r="AI238" i="2"/>
  <c r="O481" i="2"/>
  <c r="AG481" i="2"/>
  <c r="AH481" i="2"/>
  <c r="AL481" i="2"/>
  <c r="AJ481" i="2"/>
  <c r="AE481" i="2"/>
  <c r="AC481" i="2"/>
  <c r="AK481" i="2"/>
  <c r="AI481" i="2"/>
  <c r="O120" i="2"/>
  <c r="AH120" i="2"/>
  <c r="AJ120" i="2"/>
  <c r="AL120" i="2"/>
  <c r="AG120" i="2"/>
  <c r="AC120" i="2"/>
  <c r="AE120" i="2"/>
  <c r="AK120" i="2"/>
  <c r="AI120" i="2"/>
  <c r="O299" i="2"/>
  <c r="AG299" i="2"/>
  <c r="AL299" i="2"/>
  <c r="AH299" i="2"/>
  <c r="AJ299" i="2"/>
  <c r="AC299" i="2"/>
  <c r="AE299" i="2"/>
  <c r="AK299" i="2"/>
  <c r="AI299" i="2"/>
  <c r="O352" i="2"/>
  <c r="AG352" i="2"/>
  <c r="AH352" i="2"/>
  <c r="AJ352" i="2"/>
  <c r="AL352" i="2"/>
  <c r="AE352" i="2"/>
  <c r="AC352" i="2"/>
  <c r="AK352" i="2"/>
  <c r="AI352" i="2"/>
  <c r="O277" i="2"/>
  <c r="AG277" i="2"/>
  <c r="AJ277" i="2"/>
  <c r="AH277" i="2"/>
  <c r="AL277" i="2"/>
  <c r="AE277" i="2"/>
  <c r="AC277" i="2"/>
  <c r="AK277" i="2"/>
  <c r="AI277" i="2"/>
  <c r="O388" i="2"/>
  <c r="AJ388" i="2"/>
  <c r="AL388" i="2"/>
  <c r="AH388" i="2"/>
  <c r="AG388" i="2"/>
  <c r="AC388" i="2"/>
  <c r="AE388" i="2"/>
  <c r="AK388" i="2"/>
  <c r="AI388" i="2"/>
  <c r="O251" i="2"/>
  <c r="AL251" i="2"/>
  <c r="AH251" i="2"/>
  <c r="AG251" i="2"/>
  <c r="AJ251" i="2"/>
  <c r="AE251" i="2"/>
  <c r="AC251" i="2"/>
  <c r="AK251" i="2"/>
  <c r="AI251" i="2"/>
  <c r="O408" i="2"/>
  <c r="AH408" i="2"/>
  <c r="AJ408" i="2"/>
  <c r="AG408" i="2"/>
  <c r="AL408" i="2"/>
  <c r="AC408" i="2"/>
  <c r="AE408" i="2"/>
  <c r="AK408" i="2"/>
  <c r="AI408" i="2"/>
  <c r="AL315" i="2"/>
  <c r="O315" i="2"/>
  <c r="AG315" i="2"/>
  <c r="AJ315" i="2"/>
  <c r="AH315" i="2"/>
  <c r="AE315" i="2"/>
  <c r="AC315" i="2"/>
  <c r="AI315" i="2"/>
  <c r="AK315" i="2"/>
  <c r="O402" i="2"/>
  <c r="AG402" i="2"/>
  <c r="AJ402" i="2"/>
  <c r="AL402" i="2"/>
  <c r="AH402" i="2"/>
  <c r="AC402" i="2"/>
  <c r="AE402" i="2"/>
  <c r="AK402" i="2"/>
  <c r="AI402" i="2"/>
  <c r="O506" i="2"/>
  <c r="AH506" i="2"/>
  <c r="AG506" i="2"/>
  <c r="AL506" i="2"/>
  <c r="AJ506" i="2"/>
  <c r="AE506" i="2"/>
  <c r="AC506" i="2"/>
  <c r="AI506" i="2"/>
  <c r="AK506" i="2"/>
  <c r="O500" i="2"/>
  <c r="AH500" i="2"/>
  <c r="AL500" i="2"/>
  <c r="AG500" i="2"/>
  <c r="AJ500" i="2"/>
  <c r="AE500" i="2"/>
  <c r="AC500" i="2"/>
  <c r="AI500" i="2"/>
  <c r="AK500" i="2"/>
  <c r="AJ324" i="2"/>
  <c r="AL324" i="2"/>
  <c r="O324" i="2"/>
  <c r="AH324" i="2"/>
  <c r="AG324" i="2"/>
  <c r="AE324" i="2"/>
  <c r="AC324" i="2"/>
  <c r="AI324" i="2"/>
  <c r="AK324" i="2"/>
  <c r="O267" i="2"/>
  <c r="AJ267" i="2"/>
  <c r="AL267" i="2"/>
  <c r="AG267" i="2"/>
  <c r="AH267" i="2"/>
  <c r="AE267" i="2"/>
  <c r="AC267" i="2"/>
  <c r="AI267" i="2"/>
  <c r="AK267" i="2"/>
  <c r="AH195" i="2"/>
  <c r="O195" i="2"/>
  <c r="AG195" i="2"/>
  <c r="AJ195" i="2"/>
  <c r="AL195" i="2"/>
  <c r="AC195" i="2"/>
  <c r="AK195" i="2"/>
  <c r="AI195" i="2"/>
  <c r="AE195" i="2"/>
  <c r="AK97" i="2"/>
  <c r="AK99" i="2"/>
  <c r="AG64" i="2"/>
  <c r="AH84" i="2"/>
  <c r="AK91" i="2"/>
  <c r="O85" i="2"/>
  <c r="AC85" i="2"/>
  <c r="AE85" i="2"/>
  <c r="AJ85" i="2"/>
  <c r="O542" i="2"/>
  <c r="AJ542" i="2"/>
  <c r="AL542" i="2"/>
  <c r="AH542" i="2"/>
  <c r="AG542" i="2"/>
  <c r="AC542" i="2"/>
  <c r="AE542" i="2"/>
  <c r="AK542" i="2"/>
  <c r="AI542" i="2"/>
  <c r="O356" i="2"/>
  <c r="AG356" i="2"/>
  <c r="AH356" i="2"/>
  <c r="AJ356" i="2"/>
  <c r="AL356" i="2"/>
  <c r="AC356" i="2"/>
  <c r="AE356" i="2"/>
  <c r="AI356" i="2"/>
  <c r="AK356" i="2"/>
  <c r="O213" i="2"/>
  <c r="AG213" i="2"/>
  <c r="AJ213" i="2"/>
  <c r="AH213" i="2"/>
  <c r="AL213" i="2"/>
  <c r="AE213" i="2"/>
  <c r="AC213" i="2"/>
  <c r="AK213" i="2"/>
  <c r="AI213" i="2"/>
  <c r="O545" i="2"/>
  <c r="AJ545" i="2"/>
  <c r="AG545" i="2"/>
  <c r="AL545" i="2"/>
  <c r="AH545" i="2"/>
  <c r="AC545" i="2"/>
  <c r="AE545" i="2"/>
  <c r="AI545" i="2"/>
  <c r="AK545" i="2"/>
  <c r="O432" i="2"/>
  <c r="AG432" i="2"/>
  <c r="AH432" i="2"/>
  <c r="AL432" i="2"/>
  <c r="AJ432" i="2"/>
  <c r="AC432" i="2"/>
  <c r="AE432" i="2"/>
  <c r="AK432" i="2"/>
  <c r="AI432" i="2"/>
  <c r="O143" i="2"/>
  <c r="AG143" i="2"/>
  <c r="AH143" i="2"/>
  <c r="AL143" i="2"/>
  <c r="AJ143" i="2"/>
  <c r="AE143" i="2"/>
  <c r="AC143" i="2"/>
  <c r="AI143" i="2"/>
  <c r="AK143" i="2"/>
  <c r="O488" i="2"/>
  <c r="AJ488" i="2"/>
  <c r="AL488" i="2"/>
  <c r="AH488" i="2"/>
  <c r="AG488" i="2"/>
  <c r="AE488" i="2"/>
  <c r="AC488" i="2"/>
  <c r="AK488" i="2"/>
  <c r="AI488" i="2"/>
  <c r="O119" i="2"/>
  <c r="AL119" i="2"/>
  <c r="AH119" i="2"/>
  <c r="AJ119" i="2"/>
  <c r="AG119" i="2"/>
  <c r="AE119" i="2"/>
  <c r="AC119" i="2"/>
  <c r="AI119" i="2"/>
  <c r="AK119" i="2"/>
  <c r="AJ200" i="2"/>
  <c r="AH200" i="2"/>
  <c r="AG200" i="2"/>
  <c r="O200" i="2"/>
  <c r="AL200" i="2"/>
  <c r="AC200" i="2"/>
  <c r="AE200" i="2"/>
  <c r="AK200" i="2"/>
  <c r="AI200" i="2"/>
  <c r="O424" i="2"/>
  <c r="AH424" i="2"/>
  <c r="AG424" i="2"/>
  <c r="AL424" i="2"/>
  <c r="AJ424" i="2"/>
  <c r="AE424" i="2"/>
  <c r="AC424" i="2"/>
  <c r="AI424" i="2"/>
  <c r="AK424" i="2"/>
  <c r="O374" i="2"/>
  <c r="AL374" i="2"/>
  <c r="AH374" i="2"/>
  <c r="AJ374" i="2"/>
  <c r="AG374" i="2"/>
  <c r="AC374" i="2"/>
  <c r="AE374" i="2"/>
  <c r="AK374" i="2"/>
  <c r="AI374" i="2"/>
  <c r="O151" i="2"/>
  <c r="AG151" i="2"/>
  <c r="AH151" i="2"/>
  <c r="AL151" i="2"/>
  <c r="AJ151" i="2"/>
  <c r="AC151" i="2"/>
  <c r="AE151" i="2"/>
  <c r="AK151" i="2"/>
  <c r="AI151" i="2"/>
  <c r="O312" i="2"/>
  <c r="AG312" i="2"/>
  <c r="AH312" i="2"/>
  <c r="AL312" i="2"/>
  <c r="AJ312" i="2"/>
  <c r="AE312" i="2"/>
  <c r="AC312" i="2"/>
  <c r="AI312" i="2"/>
  <c r="AK312" i="2"/>
  <c r="O429" i="2"/>
  <c r="AG429" i="2"/>
  <c r="AH429" i="2"/>
  <c r="AJ429" i="2"/>
  <c r="AL429" i="2"/>
  <c r="AC429" i="2"/>
  <c r="AE429" i="2"/>
  <c r="AI429" i="2"/>
  <c r="AK429" i="2"/>
  <c r="O166" i="2"/>
  <c r="AL166" i="2"/>
  <c r="AH166" i="2"/>
  <c r="AJ166" i="2"/>
  <c r="AG166" i="2"/>
  <c r="AE166" i="2"/>
  <c r="AC166" i="2"/>
  <c r="AK166" i="2"/>
  <c r="AI166" i="2"/>
  <c r="O227" i="2"/>
  <c r="AH227" i="2"/>
  <c r="AG227" i="2"/>
  <c r="AJ227" i="2"/>
  <c r="AL227" i="2"/>
  <c r="AC227" i="2"/>
  <c r="AI227" i="2"/>
  <c r="AK227" i="2"/>
  <c r="AE227" i="2"/>
  <c r="O390" i="2"/>
  <c r="AH390" i="2"/>
  <c r="AJ390" i="2"/>
  <c r="AL390" i="2"/>
  <c r="AG390" i="2"/>
  <c r="AC390" i="2"/>
  <c r="AE390" i="2"/>
  <c r="AK390" i="2"/>
  <c r="AI390" i="2"/>
  <c r="O122" i="2"/>
  <c r="AJ122" i="2"/>
  <c r="AG122" i="2"/>
  <c r="AL122" i="2"/>
  <c r="AH122" i="2"/>
  <c r="AE122" i="2"/>
  <c r="AC122" i="2"/>
  <c r="AI122" i="2"/>
  <c r="AK122" i="2"/>
  <c r="O292" i="2"/>
  <c r="AG292" i="2"/>
  <c r="AL292" i="2"/>
  <c r="AH292" i="2"/>
  <c r="AJ292" i="2"/>
  <c r="AC292" i="2"/>
  <c r="AE292" i="2"/>
  <c r="AI292" i="2"/>
  <c r="AK292" i="2"/>
  <c r="O499" i="2"/>
  <c r="AJ499" i="2"/>
  <c r="AG499" i="2"/>
  <c r="AL499" i="2"/>
  <c r="AH499" i="2"/>
  <c r="AE499" i="2"/>
  <c r="AC499" i="2"/>
  <c r="AI499" i="2"/>
  <c r="AK499" i="2"/>
  <c r="O414" i="2"/>
  <c r="AH414" i="2"/>
  <c r="AG414" i="2"/>
  <c r="AJ414" i="2"/>
  <c r="AL414" i="2"/>
  <c r="AC414" i="2"/>
  <c r="AE414" i="2"/>
  <c r="AK414" i="2"/>
  <c r="AI414" i="2"/>
  <c r="O263" i="2"/>
  <c r="AH263" i="2"/>
  <c r="AG263" i="2"/>
  <c r="AJ263" i="2"/>
  <c r="AL263" i="2"/>
  <c r="AC263" i="2"/>
  <c r="AI263" i="2"/>
  <c r="AE263" i="2"/>
  <c r="AK263" i="2"/>
  <c r="O220" i="2"/>
  <c r="AH220" i="2"/>
  <c r="AL220" i="2"/>
  <c r="AG220" i="2"/>
  <c r="AJ220" i="2"/>
  <c r="AC220" i="2"/>
  <c r="AE220" i="2"/>
  <c r="AK220" i="2"/>
  <c r="AI220" i="2"/>
  <c r="AH380" i="2"/>
  <c r="AJ380" i="2"/>
  <c r="O380" i="2"/>
  <c r="AL380" i="2"/>
  <c r="AG380" i="2"/>
  <c r="AC380" i="2"/>
  <c r="AE380" i="2"/>
  <c r="AI380" i="2"/>
  <c r="AK380" i="2"/>
  <c r="O490" i="2"/>
  <c r="AG490" i="2"/>
  <c r="AL490" i="2"/>
  <c r="AJ490" i="2"/>
  <c r="AH490" i="2"/>
  <c r="AE490" i="2"/>
  <c r="AC490" i="2"/>
  <c r="AI490" i="2"/>
  <c r="AK490" i="2"/>
  <c r="O413" i="2"/>
  <c r="AH413" i="2"/>
  <c r="AJ413" i="2"/>
  <c r="AL413" i="2"/>
  <c r="AG413" i="2"/>
  <c r="AC413" i="2"/>
  <c r="AK413" i="2"/>
  <c r="AE413" i="2"/>
  <c r="AI413" i="2"/>
  <c r="O469" i="2"/>
  <c r="AG469" i="2"/>
  <c r="AJ469" i="2"/>
  <c r="AH469" i="2"/>
  <c r="AL469" i="2"/>
  <c r="AC469" i="2"/>
  <c r="AE469" i="2"/>
  <c r="AI469" i="2"/>
  <c r="AK469" i="2"/>
  <c r="AJ370" i="2"/>
  <c r="AG370" i="2"/>
  <c r="O370" i="2"/>
  <c r="AH370" i="2"/>
  <c r="AL370" i="2"/>
  <c r="AE370" i="2"/>
  <c r="AC370" i="2"/>
  <c r="AK370" i="2"/>
  <c r="AI370" i="2"/>
  <c r="AH319" i="2"/>
  <c r="O319" i="2"/>
  <c r="AJ319" i="2"/>
  <c r="AL319" i="2"/>
  <c r="AG319" i="2"/>
  <c r="AE319" i="2"/>
  <c r="AC319" i="2"/>
  <c r="AK319" i="2"/>
  <c r="AI319" i="2"/>
  <c r="O438" i="2"/>
  <c r="AJ438" i="2"/>
  <c r="AH438" i="2"/>
  <c r="AL438" i="2"/>
  <c r="AG438" i="2"/>
  <c r="AE438" i="2"/>
  <c r="AC438" i="2"/>
  <c r="AK438" i="2"/>
  <c r="AI438" i="2"/>
  <c r="O178" i="2"/>
  <c r="AG178" i="2"/>
  <c r="AJ178" i="2"/>
  <c r="AL178" i="2"/>
  <c r="AH178" i="2"/>
  <c r="AE178" i="2"/>
  <c r="AC178" i="2"/>
  <c r="AI178" i="2"/>
  <c r="AK178" i="2"/>
  <c r="O426" i="2"/>
  <c r="AG426" i="2"/>
  <c r="AL426" i="2"/>
  <c r="AJ426" i="2"/>
  <c r="AH426" i="2"/>
  <c r="AE426" i="2"/>
  <c r="AC426" i="2"/>
  <c r="AI426" i="2"/>
  <c r="AK426" i="2"/>
  <c r="O524" i="2"/>
  <c r="AH524" i="2"/>
  <c r="AL524" i="2"/>
  <c r="AJ524" i="2"/>
  <c r="AG524" i="2"/>
  <c r="AC524" i="2"/>
  <c r="AE524" i="2"/>
  <c r="AK524" i="2"/>
  <c r="AI524" i="2"/>
  <c r="O89" i="2"/>
  <c r="AC89" i="2"/>
  <c r="AE89" i="2"/>
  <c r="AJ89" i="2"/>
  <c r="AC87" i="2"/>
  <c r="O87" i="2"/>
  <c r="AE87" i="2"/>
  <c r="AJ87" i="2"/>
  <c r="O550" i="2"/>
  <c r="AG550" i="2"/>
  <c r="AJ550" i="2"/>
  <c r="AL550" i="2"/>
  <c r="AH550" i="2"/>
  <c r="AE550" i="2"/>
  <c r="AC550" i="2"/>
  <c r="AI550" i="2"/>
  <c r="AK550" i="2"/>
  <c r="O138" i="2"/>
  <c r="AG138" i="2"/>
  <c r="AJ138" i="2"/>
  <c r="AH138" i="2"/>
  <c r="AL138" i="2"/>
  <c r="AC138" i="2"/>
  <c r="AE138" i="2"/>
  <c r="AI138" i="2"/>
  <c r="AK138" i="2"/>
  <c r="O502" i="2"/>
  <c r="AL502" i="2"/>
  <c r="AJ502" i="2"/>
  <c r="AG502" i="2"/>
  <c r="AH502" i="2"/>
  <c r="AE502" i="2"/>
  <c r="AC502" i="2"/>
  <c r="AI502" i="2"/>
  <c r="AK502" i="2"/>
  <c r="O202" i="2"/>
  <c r="AL202" i="2"/>
  <c r="AH202" i="2"/>
  <c r="AG202" i="2"/>
  <c r="AJ202" i="2"/>
  <c r="AC202" i="2"/>
  <c r="AE202" i="2"/>
  <c r="AK202" i="2"/>
  <c r="AI202" i="2"/>
  <c r="O131" i="2"/>
  <c r="AL131" i="2"/>
  <c r="AJ131" i="2"/>
  <c r="AG131" i="2"/>
  <c r="AH131" i="2"/>
  <c r="AC131" i="2"/>
  <c r="AE131" i="2"/>
  <c r="AK131" i="2"/>
  <c r="AI131" i="2"/>
  <c r="O485" i="2"/>
  <c r="AG485" i="2"/>
  <c r="AH485" i="2"/>
  <c r="AL485" i="2"/>
  <c r="AJ485" i="2"/>
  <c r="AC485" i="2"/>
  <c r="AI485" i="2"/>
  <c r="AK485" i="2"/>
  <c r="AE485" i="2"/>
  <c r="O121" i="2"/>
  <c r="AG121" i="2"/>
  <c r="AH121" i="2"/>
  <c r="AJ121" i="2"/>
  <c r="AL121" i="2"/>
  <c r="AC121" i="2"/>
  <c r="AE121" i="2"/>
  <c r="AI121" i="2"/>
  <c r="AK121" i="2"/>
  <c r="AL253" i="2"/>
  <c r="AH253" i="2"/>
  <c r="AG253" i="2"/>
  <c r="O253" i="2"/>
  <c r="AJ253" i="2"/>
  <c r="AC253" i="2"/>
  <c r="AK253" i="2"/>
  <c r="AI253" i="2"/>
  <c r="AE253" i="2"/>
  <c r="O367" i="2"/>
  <c r="AJ367" i="2"/>
  <c r="AH367" i="2"/>
  <c r="AG367" i="2"/>
  <c r="AL367" i="2"/>
  <c r="AE367" i="2"/>
  <c r="AC367" i="2"/>
  <c r="AI367" i="2"/>
  <c r="AK367" i="2"/>
  <c r="O194" i="2"/>
  <c r="AG194" i="2"/>
  <c r="AH194" i="2"/>
  <c r="AL194" i="2"/>
  <c r="AJ194" i="2"/>
  <c r="AC194" i="2"/>
  <c r="AI194" i="2"/>
  <c r="AE194" i="2"/>
  <c r="AK194" i="2"/>
  <c r="O332" i="2"/>
  <c r="AG332" i="2"/>
  <c r="AJ332" i="2"/>
  <c r="AH332" i="2"/>
  <c r="AL332" i="2"/>
  <c r="AE332" i="2"/>
  <c r="AC332" i="2"/>
  <c r="AI332" i="2"/>
  <c r="AK332" i="2"/>
  <c r="AG520" i="2"/>
  <c r="AJ520" i="2"/>
  <c r="O520" i="2"/>
  <c r="AL520" i="2"/>
  <c r="AH520" i="2"/>
  <c r="AC520" i="2"/>
  <c r="AE520" i="2"/>
  <c r="AK520" i="2"/>
  <c r="AI520" i="2"/>
  <c r="O233" i="2"/>
  <c r="AH233" i="2"/>
  <c r="AJ233" i="2"/>
  <c r="AL233" i="2"/>
  <c r="AG233" i="2"/>
  <c r="AE233" i="2"/>
  <c r="AC233" i="2"/>
  <c r="AI233" i="2"/>
  <c r="AK233" i="2"/>
  <c r="O228" i="2"/>
  <c r="AH228" i="2"/>
  <c r="AJ228" i="2"/>
  <c r="AG228" i="2"/>
  <c r="AL228" i="2"/>
  <c r="AE228" i="2"/>
  <c r="AC228" i="2"/>
  <c r="AI228" i="2"/>
  <c r="AK228" i="2"/>
  <c r="AG274" i="2"/>
  <c r="AJ274" i="2"/>
  <c r="O274" i="2"/>
  <c r="AH274" i="2"/>
  <c r="AL274" i="2"/>
  <c r="AC274" i="2"/>
  <c r="AE274" i="2"/>
  <c r="AK274" i="2"/>
  <c r="AI274" i="2"/>
  <c r="O259" i="2"/>
  <c r="AJ259" i="2"/>
  <c r="AH259" i="2"/>
  <c r="AG259" i="2"/>
  <c r="AL259" i="2"/>
  <c r="AC259" i="2"/>
  <c r="AE259" i="2"/>
  <c r="AK259" i="2"/>
  <c r="AI259" i="2"/>
  <c r="O296" i="2"/>
  <c r="AL296" i="2"/>
  <c r="AG296" i="2"/>
  <c r="AJ296" i="2"/>
  <c r="AH296" i="2"/>
  <c r="AC296" i="2"/>
  <c r="AE296" i="2"/>
  <c r="AK296" i="2"/>
  <c r="AI296" i="2"/>
  <c r="O109" i="2"/>
  <c r="AH109" i="2"/>
  <c r="AL109" i="2"/>
  <c r="AJ109" i="2"/>
  <c r="AG109" i="2"/>
  <c r="AC109" i="2"/>
  <c r="AE109" i="2"/>
  <c r="AK109" i="2"/>
  <c r="AI109" i="2"/>
  <c r="O378" i="2"/>
  <c r="AL378" i="2"/>
  <c r="AJ378" i="2"/>
  <c r="AH378" i="2"/>
  <c r="AG378" i="2"/>
  <c r="AE378" i="2"/>
  <c r="AK378" i="2"/>
  <c r="AC378" i="2"/>
  <c r="AI378" i="2"/>
  <c r="O198" i="2"/>
  <c r="AL198" i="2"/>
  <c r="AH198" i="2"/>
  <c r="AJ198" i="2"/>
  <c r="AG198" i="2"/>
  <c r="AC198" i="2"/>
  <c r="AE198" i="2"/>
  <c r="AK198" i="2"/>
  <c r="AI198" i="2"/>
  <c r="AG152" i="2"/>
  <c r="O152" i="2"/>
  <c r="AJ152" i="2"/>
  <c r="AH152" i="2"/>
  <c r="AL152" i="2"/>
  <c r="AC152" i="2"/>
  <c r="AE152" i="2"/>
  <c r="AI152" i="2"/>
  <c r="AK152" i="2"/>
  <c r="O471" i="2"/>
  <c r="AL471" i="2"/>
  <c r="AH471" i="2"/>
  <c r="AJ471" i="2"/>
  <c r="AG471" i="2"/>
  <c r="AE471" i="2"/>
  <c r="AC471" i="2"/>
  <c r="AI471" i="2"/>
  <c r="AK471" i="2"/>
  <c r="O405" i="2"/>
  <c r="AG405" i="2"/>
  <c r="AH405" i="2"/>
  <c r="AL405" i="2"/>
  <c r="AJ405" i="2"/>
  <c r="AC405" i="2"/>
  <c r="AE405" i="2"/>
  <c r="AI405" i="2"/>
  <c r="AK405" i="2"/>
  <c r="O453" i="2"/>
  <c r="AL453" i="2"/>
  <c r="AH453" i="2"/>
  <c r="AG453" i="2"/>
  <c r="AJ453" i="2"/>
  <c r="AE453" i="2"/>
  <c r="AC453" i="2"/>
  <c r="AK453" i="2"/>
  <c r="AI453" i="2"/>
  <c r="O129" i="2"/>
  <c r="AH129" i="2"/>
  <c r="AG129" i="2"/>
  <c r="AJ129" i="2"/>
  <c r="AL129" i="2"/>
  <c r="AC129" i="2"/>
  <c r="AE129" i="2"/>
  <c r="AK129" i="2"/>
  <c r="AI129" i="2"/>
  <c r="O389" i="2"/>
  <c r="AG389" i="2"/>
  <c r="AJ389" i="2"/>
  <c r="AL389" i="2"/>
  <c r="AH389" i="2"/>
  <c r="AC389" i="2"/>
  <c r="AK389" i="2"/>
  <c r="AE389" i="2"/>
  <c r="AI389" i="2"/>
  <c r="O170" i="2"/>
  <c r="AG170" i="2"/>
  <c r="AJ170" i="2"/>
  <c r="AH170" i="2"/>
  <c r="AL170" i="2"/>
  <c r="AC170" i="2"/>
  <c r="AE170" i="2"/>
  <c r="AI170" i="2"/>
  <c r="AK170" i="2"/>
  <c r="O459" i="2"/>
  <c r="AL459" i="2"/>
  <c r="AH459" i="2"/>
  <c r="AG459" i="2"/>
  <c r="AJ459" i="2"/>
  <c r="AE459" i="2"/>
  <c r="AC459" i="2"/>
  <c r="AI459" i="2"/>
  <c r="AK459" i="2"/>
  <c r="AH63" i="2"/>
  <c r="AI97" i="2"/>
  <c r="AK87" i="2"/>
  <c r="AK92" i="2"/>
  <c r="AH89" i="2"/>
  <c r="AI83" i="2"/>
  <c r="AL86" i="2"/>
  <c r="AL88" i="2"/>
  <c r="AK57" i="2"/>
  <c r="AK84" i="2"/>
  <c r="AH73" i="2"/>
  <c r="AL85" i="2"/>
  <c r="AK78" i="2"/>
  <c r="AI82" i="2"/>
  <c r="AJ57" i="2"/>
  <c r="AC98" i="2"/>
  <c r="O98" i="2"/>
  <c r="AE98" i="2"/>
  <c r="AJ98" i="2"/>
  <c r="O95" i="2"/>
  <c r="AE95" i="2"/>
  <c r="AC95" i="2"/>
  <c r="AJ95" i="2"/>
  <c r="AC94" i="2"/>
  <c r="O94" i="2"/>
  <c r="AE94" i="2"/>
  <c r="AJ94" i="2"/>
  <c r="O190" i="2"/>
  <c r="AJ190" i="2"/>
  <c r="AL190" i="2"/>
  <c r="AH190" i="2"/>
  <c r="AG190" i="2"/>
  <c r="AE190" i="2"/>
  <c r="AC190" i="2"/>
  <c r="AK190" i="2"/>
  <c r="AI190" i="2"/>
  <c r="O537" i="2"/>
  <c r="AH537" i="2"/>
  <c r="AG537" i="2"/>
  <c r="AL537" i="2"/>
  <c r="AJ537" i="2"/>
  <c r="AE537" i="2"/>
  <c r="AC537" i="2"/>
  <c r="AI537" i="2"/>
  <c r="AK537" i="2"/>
  <c r="O478" i="2"/>
  <c r="AL478" i="2"/>
  <c r="AH478" i="2"/>
  <c r="AJ478" i="2"/>
  <c r="AG478" i="2"/>
  <c r="AC478" i="2"/>
  <c r="AE478" i="2"/>
  <c r="AK478" i="2"/>
  <c r="AI478" i="2"/>
  <c r="O547" i="2"/>
  <c r="AG547" i="2"/>
  <c r="AH547" i="2"/>
  <c r="AJ547" i="2"/>
  <c r="AL547" i="2"/>
  <c r="AE547" i="2"/>
  <c r="AC547" i="2"/>
  <c r="AK547" i="2"/>
  <c r="AI547" i="2"/>
  <c r="O549" i="2"/>
  <c r="AH549" i="2"/>
  <c r="AG549" i="2"/>
  <c r="AL549" i="2"/>
  <c r="AJ549" i="2"/>
  <c r="AC549" i="2"/>
  <c r="AI549" i="2"/>
  <c r="AE549" i="2"/>
  <c r="AK549" i="2"/>
  <c r="O507" i="2"/>
  <c r="AG507" i="2"/>
  <c r="AJ507" i="2"/>
  <c r="AL507" i="2"/>
  <c r="AH507" i="2"/>
  <c r="AC507" i="2"/>
  <c r="AE507" i="2"/>
  <c r="AI507" i="2"/>
  <c r="AK507" i="2"/>
  <c r="O447" i="2"/>
  <c r="AJ447" i="2"/>
  <c r="AG447" i="2"/>
  <c r="AH447" i="2"/>
  <c r="AL447" i="2"/>
  <c r="AC447" i="2"/>
  <c r="AE447" i="2"/>
  <c r="AK447" i="2"/>
  <c r="AI447" i="2"/>
  <c r="O232" i="2"/>
  <c r="AH232" i="2"/>
  <c r="AG232" i="2"/>
  <c r="AJ232" i="2"/>
  <c r="AL232" i="2"/>
  <c r="AE232" i="2"/>
  <c r="AC232" i="2"/>
  <c r="AI232" i="2"/>
  <c r="AK232" i="2"/>
  <c r="O391" i="2"/>
  <c r="AL391" i="2"/>
  <c r="AJ391" i="2"/>
  <c r="AH391" i="2"/>
  <c r="AG391" i="2"/>
  <c r="AC391" i="2"/>
  <c r="AE391" i="2"/>
  <c r="AK391" i="2"/>
  <c r="AI391" i="2"/>
  <c r="O264" i="2"/>
  <c r="AJ264" i="2"/>
  <c r="AH264" i="2"/>
  <c r="AL264" i="2"/>
  <c r="AG264" i="2"/>
  <c r="AC264" i="2"/>
  <c r="AE264" i="2"/>
  <c r="AI264" i="2"/>
  <c r="AK264" i="2"/>
  <c r="O110" i="2"/>
  <c r="AH110" i="2"/>
  <c r="AG110" i="2"/>
  <c r="AL110" i="2"/>
  <c r="AJ110" i="2"/>
  <c r="AE110" i="2"/>
  <c r="AC110" i="2"/>
  <c r="AK110" i="2"/>
  <c r="AI110" i="2"/>
  <c r="O208" i="2"/>
  <c r="AG208" i="2"/>
  <c r="AL208" i="2"/>
  <c r="AJ208" i="2"/>
  <c r="AH208" i="2"/>
  <c r="AC208" i="2"/>
  <c r="AI208" i="2"/>
  <c r="AK208" i="2"/>
  <c r="AE208" i="2"/>
  <c r="O314" i="2"/>
  <c r="AJ314" i="2"/>
  <c r="AL314" i="2"/>
  <c r="AH314" i="2"/>
  <c r="AG314" i="2"/>
  <c r="AC314" i="2"/>
  <c r="AE314" i="2"/>
  <c r="AK314" i="2"/>
  <c r="AI314" i="2"/>
  <c r="O100" i="2"/>
  <c r="AH100" i="2"/>
  <c r="AG100" i="2"/>
  <c r="AJ100" i="2"/>
  <c r="AL100" i="2"/>
  <c r="AE100" i="2"/>
  <c r="AC100" i="2"/>
  <c r="AI100" i="2"/>
  <c r="AK100" i="2"/>
  <c r="O548" i="2"/>
  <c r="AJ548" i="2"/>
  <c r="AG548" i="2"/>
  <c r="AH548" i="2"/>
  <c r="AL548" i="2"/>
  <c r="AC548" i="2"/>
  <c r="AE548" i="2"/>
  <c r="AK548" i="2"/>
  <c r="AI548" i="2"/>
  <c r="O269" i="2"/>
  <c r="AJ269" i="2"/>
  <c r="AG269" i="2"/>
  <c r="AL269" i="2"/>
  <c r="AH269" i="2"/>
  <c r="AC269" i="2"/>
  <c r="AE269" i="2"/>
  <c r="AK269" i="2"/>
  <c r="AI269" i="2"/>
  <c r="AL441" i="2"/>
  <c r="AG441" i="2"/>
  <c r="AJ441" i="2"/>
  <c r="O441" i="2"/>
  <c r="AH441" i="2"/>
  <c r="AI441" i="2"/>
  <c r="AE441" i="2"/>
  <c r="AK441" i="2"/>
  <c r="AC441" i="2"/>
  <c r="O494" i="2"/>
  <c r="AG494" i="2"/>
  <c r="AJ494" i="2"/>
  <c r="AH494" i="2"/>
  <c r="AL494" i="2"/>
  <c r="AC494" i="2"/>
  <c r="AK494" i="2"/>
  <c r="AI494" i="2"/>
  <c r="AE494" i="2"/>
  <c r="O418" i="2"/>
  <c r="AJ418" i="2"/>
  <c r="AG418" i="2"/>
  <c r="AH418" i="2"/>
  <c r="AL418" i="2"/>
  <c r="AE418" i="2"/>
  <c r="AC418" i="2"/>
  <c r="AI418" i="2"/>
  <c r="AK418" i="2"/>
  <c r="O345" i="2"/>
  <c r="AH345" i="2"/>
  <c r="AJ345" i="2"/>
  <c r="AG345" i="2"/>
  <c r="AL345" i="2"/>
  <c r="AC345" i="2"/>
  <c r="AE345" i="2"/>
  <c r="AK345" i="2"/>
  <c r="AI345" i="2"/>
  <c r="O243" i="2"/>
  <c r="AJ243" i="2"/>
  <c r="AH243" i="2"/>
  <c r="AG243" i="2"/>
  <c r="AL243" i="2"/>
  <c r="AC243" i="2"/>
  <c r="AE243" i="2"/>
  <c r="AI243" i="2"/>
  <c r="AK243" i="2"/>
  <c r="O528" i="2"/>
  <c r="AJ528" i="2"/>
  <c r="AH528" i="2"/>
  <c r="AL528" i="2"/>
  <c r="AG528" i="2"/>
  <c r="AC528" i="2"/>
  <c r="AE528" i="2"/>
  <c r="AI528" i="2"/>
  <c r="AK528" i="2"/>
  <c r="O192" i="2"/>
  <c r="AG192" i="2"/>
  <c r="AJ192" i="2"/>
  <c r="AH192" i="2"/>
  <c r="AL192" i="2"/>
  <c r="AE192" i="2"/>
  <c r="AC192" i="2"/>
  <c r="AI192" i="2"/>
  <c r="AK192" i="2"/>
  <c r="AG308" i="2"/>
  <c r="AH308" i="2"/>
  <c r="O308" i="2"/>
  <c r="AJ308" i="2"/>
  <c r="AL308" i="2"/>
  <c r="AE308" i="2"/>
  <c r="AC308" i="2"/>
  <c r="AI308" i="2"/>
  <c r="AK308" i="2"/>
  <c r="O168" i="2"/>
  <c r="AL168" i="2"/>
  <c r="AJ168" i="2"/>
  <c r="AH168" i="2"/>
  <c r="AG168" i="2"/>
  <c r="AC168" i="2"/>
  <c r="AE168" i="2"/>
  <c r="AK168" i="2"/>
  <c r="AI168" i="2"/>
  <c r="O379" i="2"/>
  <c r="AH379" i="2"/>
  <c r="AG379" i="2"/>
  <c r="AL379" i="2"/>
  <c r="AJ379" i="2"/>
  <c r="AE379" i="2"/>
  <c r="AC379" i="2"/>
  <c r="AI379" i="2"/>
  <c r="AK379" i="2"/>
  <c r="O206" i="2"/>
  <c r="AL206" i="2"/>
  <c r="AH206" i="2"/>
  <c r="AG206" i="2"/>
  <c r="AJ206" i="2"/>
  <c r="AC206" i="2"/>
  <c r="AI206" i="2"/>
  <c r="AK206" i="2"/>
  <c r="AE206" i="2"/>
  <c r="AL495" i="2"/>
  <c r="O495" i="2"/>
  <c r="AH495" i="2"/>
  <c r="AG495" i="2"/>
  <c r="AJ495" i="2"/>
  <c r="AC495" i="2"/>
  <c r="AE495" i="2"/>
  <c r="AI495" i="2"/>
  <c r="AK495" i="2"/>
  <c r="O199" i="2"/>
  <c r="AG199" i="2"/>
  <c r="AH199" i="2"/>
  <c r="AJ199" i="2"/>
  <c r="AL199" i="2"/>
  <c r="AE199" i="2"/>
  <c r="AK199" i="2"/>
  <c r="AI199" i="2"/>
  <c r="AC199" i="2"/>
  <c r="AL489" i="2"/>
  <c r="AJ489" i="2"/>
  <c r="AG489" i="2"/>
  <c r="O489" i="2"/>
  <c r="AH489" i="2"/>
  <c r="AC489" i="2"/>
  <c r="AE489" i="2"/>
  <c r="AI489" i="2"/>
  <c r="AK489" i="2"/>
  <c r="AL347" i="2"/>
  <c r="AJ347" i="2"/>
  <c r="AH347" i="2"/>
  <c r="O347" i="2"/>
  <c r="AG347" i="2"/>
  <c r="AC347" i="2"/>
  <c r="AE347" i="2"/>
  <c r="AK347" i="2"/>
  <c r="AI347" i="2"/>
  <c r="O377" i="2"/>
  <c r="AJ377" i="2"/>
  <c r="AL377" i="2"/>
  <c r="AG377" i="2"/>
  <c r="AH377" i="2"/>
  <c r="AC377" i="2"/>
  <c r="AE377" i="2"/>
  <c r="AK377" i="2"/>
  <c r="AI377" i="2"/>
  <c r="O218" i="2"/>
  <c r="AH218" i="2"/>
  <c r="AG218" i="2"/>
  <c r="AJ218" i="2"/>
  <c r="AL218" i="2"/>
  <c r="AE218" i="2"/>
  <c r="AC218" i="2"/>
  <c r="AI218" i="2"/>
  <c r="AK218" i="2"/>
  <c r="O457" i="2"/>
  <c r="AG457" i="2"/>
  <c r="AH457" i="2"/>
  <c r="AL457" i="2"/>
  <c r="AJ457" i="2"/>
  <c r="AE457" i="2"/>
  <c r="AC457" i="2"/>
  <c r="AK457" i="2"/>
  <c r="AI457" i="2"/>
  <c r="O328" i="2"/>
  <c r="AG328" i="2"/>
  <c r="AL328" i="2"/>
  <c r="AJ328" i="2"/>
  <c r="AH328" i="2"/>
  <c r="AC328" i="2"/>
  <c r="AI328" i="2"/>
  <c r="AE328" i="2"/>
  <c r="AK328" i="2"/>
  <c r="O156" i="2"/>
  <c r="AL156" i="2"/>
  <c r="AJ156" i="2"/>
  <c r="AH156" i="2"/>
  <c r="AG156" i="2"/>
  <c r="AE156" i="2"/>
  <c r="AC156" i="2"/>
  <c r="AI156" i="2"/>
  <c r="AK156" i="2"/>
  <c r="AL355" i="2"/>
  <c r="O355" i="2"/>
  <c r="AG355" i="2"/>
  <c r="AJ355" i="2"/>
  <c r="AH355" i="2"/>
  <c r="AE355" i="2"/>
  <c r="AC355" i="2"/>
  <c r="AI355" i="2"/>
  <c r="AK355" i="2"/>
  <c r="O452" i="2"/>
  <c r="AJ452" i="2"/>
  <c r="AG452" i="2"/>
  <c r="AL452" i="2"/>
  <c r="AH452" i="2"/>
  <c r="AC452" i="2"/>
  <c r="AK452" i="2"/>
  <c r="AE452" i="2"/>
  <c r="AI452" i="2"/>
  <c r="O349" i="2"/>
  <c r="AG349" i="2"/>
  <c r="AH349" i="2"/>
  <c r="AJ349" i="2"/>
  <c r="AL349" i="2"/>
  <c r="AC349" i="2"/>
  <c r="AI349" i="2"/>
  <c r="AK349" i="2"/>
  <c r="AE349" i="2"/>
  <c r="O217" i="2"/>
  <c r="AH217" i="2"/>
  <c r="AJ217" i="2"/>
  <c r="AL217" i="2"/>
  <c r="AG217" i="2"/>
  <c r="AC217" i="2"/>
  <c r="AE217" i="2"/>
  <c r="AK217" i="2"/>
  <c r="AI217" i="2"/>
  <c r="O142" i="2"/>
  <c r="AL142" i="2"/>
  <c r="AH142" i="2"/>
  <c r="AJ142" i="2"/>
  <c r="AG142" i="2"/>
  <c r="AE142" i="2"/>
  <c r="AC142" i="2"/>
  <c r="AK142" i="2"/>
  <c r="AI142" i="2"/>
  <c r="O211" i="2"/>
  <c r="AG211" i="2"/>
  <c r="AL211" i="2"/>
  <c r="AH211" i="2"/>
  <c r="AJ211" i="2"/>
  <c r="AC211" i="2"/>
  <c r="AK211" i="2"/>
  <c r="AI211" i="2"/>
  <c r="AE211" i="2"/>
  <c r="O290" i="2"/>
  <c r="AH290" i="2"/>
  <c r="AG290" i="2"/>
  <c r="AL290" i="2"/>
  <c r="AJ290" i="2"/>
  <c r="AI290" i="2"/>
  <c r="AK290" i="2"/>
  <c r="AE290" i="2"/>
  <c r="AC290" i="2"/>
  <c r="O518" i="2"/>
  <c r="AJ518" i="2"/>
  <c r="AH518" i="2"/>
  <c r="AG518" i="2"/>
  <c r="AL518" i="2"/>
  <c r="AC518" i="2"/>
  <c r="AE518" i="2"/>
  <c r="AK518" i="2"/>
  <c r="AI518" i="2"/>
  <c r="O448" i="2"/>
  <c r="AJ448" i="2"/>
  <c r="AG448" i="2"/>
  <c r="AL448" i="2"/>
  <c r="AH448" i="2"/>
  <c r="AE448" i="2"/>
  <c r="AC448" i="2"/>
  <c r="AK448" i="2"/>
  <c r="AI448" i="2"/>
  <c r="O358" i="2"/>
  <c r="AL358" i="2"/>
  <c r="AH358" i="2"/>
  <c r="AJ358" i="2"/>
  <c r="AG358" i="2"/>
  <c r="AC358" i="2"/>
  <c r="AI358" i="2"/>
  <c r="AE358" i="2"/>
  <c r="AK358" i="2"/>
  <c r="O135" i="2"/>
  <c r="AJ135" i="2"/>
  <c r="AH135" i="2"/>
  <c r="AG135" i="2"/>
  <c r="AL135" i="2"/>
  <c r="AC135" i="2"/>
  <c r="AE135" i="2"/>
  <c r="AI135" i="2"/>
  <c r="AK135" i="2"/>
  <c r="O327" i="2"/>
  <c r="AH327" i="2"/>
  <c r="AL327" i="2"/>
  <c r="AJ327" i="2"/>
  <c r="AG327" i="2"/>
  <c r="AC327" i="2"/>
  <c r="AK327" i="2"/>
  <c r="AE327" i="2"/>
  <c r="AI327" i="2"/>
  <c r="O252" i="2"/>
  <c r="AJ252" i="2"/>
  <c r="AH252" i="2"/>
  <c r="AL252" i="2"/>
  <c r="AG252" i="2"/>
  <c r="AE252" i="2"/>
  <c r="AC252" i="2"/>
  <c r="AK252" i="2"/>
  <c r="AI252" i="2"/>
  <c r="O465" i="2"/>
  <c r="AG465" i="2"/>
  <c r="AL465" i="2"/>
  <c r="AJ465" i="2"/>
  <c r="AH465" i="2"/>
  <c r="AE465" i="2"/>
  <c r="AC465" i="2"/>
  <c r="AK465" i="2"/>
  <c r="AI465" i="2"/>
  <c r="O543" i="2"/>
  <c r="AJ543" i="2"/>
  <c r="AG543" i="2"/>
  <c r="AL543" i="2"/>
  <c r="AH543" i="2"/>
  <c r="AC543" i="2"/>
  <c r="AE543" i="2"/>
  <c r="AK543" i="2"/>
  <c r="AI543" i="2"/>
  <c r="O363" i="2"/>
  <c r="AH363" i="2"/>
  <c r="AJ363" i="2"/>
  <c r="AG363" i="2"/>
  <c r="AL363" i="2"/>
  <c r="AE363" i="2"/>
  <c r="AC363" i="2"/>
  <c r="AI363" i="2"/>
  <c r="AK363" i="2"/>
  <c r="O237" i="2"/>
  <c r="AG237" i="2"/>
  <c r="AH237" i="2"/>
  <c r="AL237" i="2"/>
  <c r="AJ237" i="2"/>
  <c r="AE237" i="2"/>
  <c r="AC237" i="2"/>
  <c r="AK237" i="2"/>
  <c r="AI237" i="2"/>
  <c r="O114" i="2"/>
  <c r="AJ114" i="2"/>
  <c r="AH114" i="2"/>
  <c r="AL114" i="2"/>
  <c r="AG114" i="2"/>
  <c r="AE114" i="2"/>
  <c r="AC114" i="2"/>
  <c r="AI114" i="2"/>
  <c r="AK114" i="2"/>
  <c r="O343" i="2"/>
  <c r="AJ343" i="2"/>
  <c r="AL343" i="2"/>
  <c r="AG343" i="2"/>
  <c r="AH343" i="2"/>
  <c r="AC343" i="2"/>
  <c r="AE343" i="2"/>
  <c r="AK343" i="2"/>
  <c r="AI343" i="2"/>
  <c r="O177" i="2"/>
  <c r="AL177" i="2"/>
  <c r="AG177" i="2"/>
  <c r="AH177" i="2"/>
  <c r="AJ177" i="2"/>
  <c r="AE177" i="2"/>
  <c r="AC177" i="2"/>
  <c r="AI177" i="2"/>
  <c r="AK177" i="2"/>
  <c r="O67" i="2"/>
  <c r="AH52" i="2"/>
  <c r="AI52" i="2"/>
  <c r="AG52" i="2"/>
  <c r="AG79" i="2"/>
  <c r="AK79" i="2"/>
  <c r="T79" i="2" s="1"/>
  <c r="AH62" i="2"/>
  <c r="AG71" i="2"/>
  <c r="AL71" i="2"/>
  <c r="AH77" i="2"/>
  <c r="AL52" i="2"/>
  <c r="AK52" i="2"/>
  <c r="AE52" i="2"/>
  <c r="AL77" i="2"/>
  <c r="AG77" i="2"/>
  <c r="AI77" i="2"/>
  <c r="AH58" i="2"/>
  <c r="AI71" i="2"/>
  <c r="AK71" i="2"/>
  <c r="AH71" i="2"/>
  <c r="AJ71" i="2"/>
  <c r="AC71" i="2"/>
  <c r="M71" i="2" s="1"/>
  <c r="O71" i="2" s="1"/>
  <c r="AL62" i="2"/>
  <c r="T62" i="2" s="1"/>
  <c r="AE62" i="2"/>
  <c r="AC62" i="2"/>
  <c r="AG62" i="2"/>
  <c r="AI62" i="2"/>
  <c r="AK62" i="2"/>
  <c r="AJ62" i="2"/>
  <c r="AG55" i="2"/>
  <c r="AK55" i="2"/>
  <c r="AK58" i="2"/>
  <c r="AH55" i="2"/>
  <c r="AH79" i="2"/>
  <c r="AI55" i="2"/>
  <c r="AI79" i="2"/>
  <c r="AL54" i="2"/>
  <c r="AE51" i="2"/>
  <c r="M51" i="2" s="1"/>
  <c r="O51" i="2" s="1"/>
  <c r="AC51" i="2"/>
  <c r="AJ53" i="2"/>
  <c r="AC53" i="2"/>
  <c r="M53" i="2" s="1"/>
  <c r="O53" i="2" s="1"/>
  <c r="AE53" i="2"/>
  <c r="AE60" i="2"/>
  <c r="AC60" i="2"/>
  <c r="AE54" i="2"/>
  <c r="AC54" i="2"/>
  <c r="AG54" i="2"/>
  <c r="AJ67" i="2"/>
  <c r="AE67" i="2"/>
  <c r="AC67" i="2"/>
  <c r="AJ61" i="2"/>
  <c r="AC61" i="2"/>
  <c r="AE61" i="2"/>
  <c r="M61" i="2" s="1"/>
  <c r="O61" i="2" s="1"/>
  <c r="AC77" i="2"/>
  <c r="AE77" i="2"/>
  <c r="AJ77" i="2"/>
  <c r="AE74" i="2"/>
  <c r="AC74" i="2"/>
  <c r="AH74" i="2"/>
  <c r="AK54" i="2"/>
  <c r="AJ55" i="2"/>
  <c r="AE55" i="2"/>
  <c r="M55" i="2" s="1"/>
  <c r="O55" i="2" s="1"/>
  <c r="AC55" i="2"/>
  <c r="AJ58" i="2"/>
  <c r="AE58" i="2"/>
  <c r="AC58" i="2"/>
  <c r="AJ70" i="2"/>
  <c r="AE70" i="2"/>
  <c r="AC70" i="2"/>
  <c r="AE79" i="2"/>
  <c r="M79" i="2" s="1"/>
  <c r="O79" i="2" s="1"/>
  <c r="AC79" i="2"/>
  <c r="AJ79" i="2"/>
  <c r="T77" i="2"/>
  <c r="M77" i="2"/>
  <c r="O77" i="2" s="1"/>
  <c r="T76" i="2"/>
  <c r="M76" i="2"/>
  <c r="O76" i="2" s="1"/>
  <c r="AG74" i="2"/>
  <c r="AI74" i="2"/>
  <c r="AK74" i="2"/>
  <c r="AK70" i="2"/>
  <c r="AK61" i="2"/>
  <c r="T61" i="2" s="1"/>
  <c r="AL61" i="2"/>
  <c r="AI61" i="2"/>
  <c r="AL70" i="2"/>
  <c r="AI70" i="2"/>
  <c r="O70" i="2"/>
  <c r="AG70" i="2"/>
  <c r="AH70" i="2"/>
  <c r="T70" i="2" s="1"/>
  <c r="AH61" i="2"/>
  <c r="T71" i="2"/>
  <c r="O60" i="2"/>
  <c r="AJ60" i="2"/>
  <c r="T60" i="2" s="1"/>
  <c r="AG60" i="2"/>
  <c r="T59" i="2"/>
  <c r="AH60" i="2"/>
  <c r="AK60" i="2"/>
  <c r="M59" i="2"/>
  <c r="O59" i="2" s="1"/>
  <c r="AL60" i="2"/>
  <c r="O74" i="2"/>
  <c r="AJ74" i="2"/>
  <c r="AH54" i="2"/>
  <c r="AG67" i="2"/>
  <c r="AH51" i="2"/>
  <c r="AI51" i="2"/>
  <c r="AK51" i="2"/>
  <c r="AI67" i="2"/>
  <c r="AH67" i="2"/>
  <c r="AK67" i="2"/>
  <c r="AG58" i="2"/>
  <c r="AI58" i="2"/>
  <c r="AH53" i="2"/>
  <c r="AL53" i="2"/>
  <c r="AK53" i="2"/>
  <c r="AI53" i="2"/>
  <c r="O54" i="2"/>
  <c r="AJ54" i="2"/>
  <c r="T54" i="2" s="1"/>
  <c r="AJ51" i="2"/>
  <c r="AG51" i="2"/>
  <c r="AL51" i="2"/>
  <c r="M58" i="2"/>
  <c r="O58" i="2" s="1"/>
  <c r="O68" i="2"/>
  <c r="T51" i="2" l="1"/>
  <c r="T52" i="2"/>
  <c r="T58" i="2"/>
  <c r="T57" i="2"/>
  <c r="T55" i="2"/>
  <c r="T53"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tc={F05E5A23-4C2F-4BA5-A851-C0C1923FEBB8}</author>
    <author>tc={DAF5E099-A6C4-42C4-AC01-761636237D60}</author>
  </authors>
  <commentList>
    <comment ref="A23" authorId="0" shapeId="0" xr:uid="{F05E5A23-4C2F-4BA5-A851-C0C1923FEBB8}">
      <text>
        <t>[Threaded comment]
Your version of Excel allows you to read this threaded comment; however, any edits to it will get removed if the file is opened in a newer version of Excel. Learn more: https://go.microsoft.com/fwlink/?linkid=870924
Comment:
    need to update the statement "develops a utility allowance as of February 16, 2021"...  I believe the utility allowance was updated effective  January 1, 2022</t>
      </text>
    </comment>
    <comment ref="A55" authorId="1" shapeId="0" xr:uid="{DAF5E099-A6C4-42C4-AC01-761636237D60}">
      <text>
        <t>[Threaded comment]
Your version of Excel allows you to read this threaded comment; however, any edits to it will get removed if the file is opened in a newer version of Excel. Learn more: https://go.microsoft.com/fwlink/?linkid=870924
Comment:
    Occured prior to July 1, 2019?  should be occured prior to July 1, 2021 I believe</t>
      </text>
    </comment>
  </commentList>
</comments>
</file>

<file path=xl/sharedStrings.xml><?xml version="1.0" encoding="utf-8"?>
<sst xmlns="http://schemas.openxmlformats.org/spreadsheetml/2006/main" count="479" uniqueCount="261">
  <si>
    <t>STATE:KENTUCKY</t>
  </si>
  <si>
    <t>EFFICIENCY</t>
  </si>
  <si>
    <t>1 BR</t>
  </si>
  <si>
    <t>2 BR</t>
  </si>
  <si>
    <t>3 BR</t>
  </si>
  <si>
    <t>4 BR</t>
  </si>
  <si>
    <t>5 BR</t>
  </si>
  <si>
    <t>LOUISVILLE</t>
  </si>
  <si>
    <t>LOW HOME RENT</t>
  </si>
  <si>
    <t>HIGH HOME RENT</t>
  </si>
  <si>
    <t>1 PERSON</t>
  </si>
  <si>
    <t>2 PERSON</t>
  </si>
  <si>
    <t>3 PERSON</t>
  </si>
  <si>
    <t>4 PERSON</t>
  </si>
  <si>
    <t>5 PERSON</t>
  </si>
  <si>
    <t>6 PERSON</t>
  </si>
  <si>
    <t>7 PERSON</t>
  </si>
  <si>
    <t>8 PERSON</t>
  </si>
  <si>
    <t xml:space="preserve">30% Limits </t>
  </si>
  <si>
    <t>50% Limits</t>
  </si>
  <si>
    <t>60% Limits</t>
  </si>
  <si>
    <t>80% Limits</t>
  </si>
  <si>
    <t>Unit No.</t>
  </si>
  <si>
    <t>Bedroom size</t>
  </si>
  <si>
    <t xml:space="preserve">Tenant Name     </t>
  </si>
  <si>
    <t>Household Size</t>
  </si>
  <si>
    <t>Maximum HOME rent</t>
  </si>
  <si>
    <t xml:space="preserve">Actual Lease Rent </t>
  </si>
  <si>
    <t>Low</t>
  </si>
  <si>
    <t>Sample</t>
  </si>
  <si>
    <t xml:space="preserve"> </t>
  </si>
  <si>
    <t>Effective Date</t>
  </si>
  <si>
    <t>Apartment</t>
  </si>
  <si>
    <t>Utility or Service</t>
  </si>
  <si>
    <t>Monthly Dollar Allowances</t>
  </si>
  <si>
    <t>0 BR</t>
  </si>
  <si>
    <t>a. Natural Gas</t>
  </si>
  <si>
    <t>b. Bottle Gas</t>
  </si>
  <si>
    <t>c. Electric</t>
  </si>
  <si>
    <t>d. Oil/Other</t>
  </si>
  <si>
    <t>Cooking</t>
  </si>
  <si>
    <t>Locality: Louisville-Jefferson County</t>
  </si>
  <si>
    <t>Air conditioning</t>
  </si>
  <si>
    <t>Water Heating</t>
  </si>
  <si>
    <t>Water</t>
  </si>
  <si>
    <t>Sewer</t>
  </si>
  <si>
    <t>Range/Microwave</t>
  </si>
  <si>
    <t>Refrigerator</t>
  </si>
  <si>
    <t>Other Specify</t>
  </si>
  <si>
    <t>Heating</t>
  </si>
  <si>
    <t>Totals:</t>
  </si>
  <si>
    <t>Other Electric</t>
  </si>
  <si>
    <t xml:space="preserve">Use the chart below to track the allowance due to tenants </t>
  </si>
  <si>
    <t>Dollar Amount-Tenant Paid</t>
  </si>
  <si>
    <t>Project Name:</t>
  </si>
  <si>
    <t>Total Rent Paid by Section 8 
(if applicable)</t>
  </si>
  <si>
    <t>Investor/Owner Name:</t>
  </si>
  <si>
    <t>Investor/Owner Email:</t>
  </si>
  <si>
    <t>Manager Name:</t>
  </si>
  <si>
    <t>Manager Email:</t>
  </si>
  <si>
    <t>Manager Telephone Number:</t>
  </si>
  <si>
    <t xml:space="preserve">Total # of Rental Units in Project </t>
  </si>
  <si>
    <t>Total # of HOME/CDBG/NSP assisted units in project:</t>
  </si>
  <si>
    <t># of High HOME units:</t>
  </si>
  <si>
    <t># of Low HOME units:</t>
  </si>
  <si>
    <t>Fixed or Floating:</t>
  </si>
  <si>
    <t>Project Address:</t>
  </si>
  <si>
    <t>Tenant</t>
  </si>
  <si>
    <t>Owner</t>
  </si>
  <si>
    <t>If Tenant FURNISHES Own:</t>
  </si>
  <si>
    <t>100% AMI</t>
  </si>
  <si>
    <t xml:space="preserve">Total Rent Paid by Tenant </t>
  </si>
  <si>
    <t>Move in Date</t>
  </si>
  <si>
    <t>Reporting Period:</t>
  </si>
  <si>
    <t>Income at 
Move In</t>
  </si>
  <si>
    <t>Annual Gross Income at 
Re-Cert</t>
  </si>
  <si>
    <t>Document will print from this line down.</t>
  </si>
  <si>
    <t>Chose one:
Tenant or Owner Paid</t>
  </si>
  <si>
    <t xml:space="preserve">US DEPARTMENT OF HUD </t>
  </si>
  <si>
    <t>U.S. DEPARTMENT OF HUD</t>
  </si>
  <si>
    <t>Total</t>
  </si>
  <si>
    <t>Utility allowance (Complete Utility Cost Tab First)</t>
  </si>
  <si>
    <t>LIHTC Rents</t>
  </si>
  <si>
    <t>1 Bedroom</t>
  </si>
  <si>
    <t>2 Bedroom</t>
  </si>
  <si>
    <t>3 Bedroom</t>
  </si>
  <si>
    <t>4 Bedroom</t>
  </si>
  <si>
    <t xml:space="preserve">5 Bedroom </t>
  </si>
  <si>
    <t>PBS8 RENTS</t>
  </si>
  <si>
    <t>Rents</t>
  </si>
  <si>
    <t>0 bedroom</t>
  </si>
  <si>
    <t>Other Rent Requirement</t>
  </si>
  <si>
    <t>0 Bedroom</t>
  </si>
  <si>
    <t>Thru</t>
  </si>
  <si>
    <t>Date Report Completed:</t>
  </si>
  <si>
    <t>Total # of Buildings:</t>
  </si>
  <si>
    <t>If yes, please list the other restrictions:</t>
  </si>
  <si>
    <t>Move In or Recert Date</t>
  </si>
  <si>
    <t>Move In or Recert Income</t>
  </si>
  <si>
    <t>Household AMI Percentage</t>
  </si>
  <si>
    <t>Low/High Number</t>
  </si>
  <si>
    <t>LIHTC Rent</t>
  </si>
  <si>
    <t>PBS8 Rent</t>
  </si>
  <si>
    <t>Rule 1</t>
  </si>
  <si>
    <t>Rule 2</t>
  </si>
  <si>
    <t>Rule 3</t>
  </si>
  <si>
    <t>Rule 4</t>
  </si>
  <si>
    <t>Rule 5</t>
  </si>
  <si>
    <t>Rule 6</t>
  </si>
  <si>
    <t xml:space="preserve">Effective </t>
  </si>
  <si>
    <t>Max Rent per Rule 2</t>
  </si>
  <si>
    <t>Max Rent per Rule 1</t>
  </si>
  <si>
    <t>Max Rent per Rule 4</t>
  </si>
  <si>
    <t>Max Rent per Rule 6</t>
  </si>
  <si>
    <t>Max Rent per Rule 3 (approximated)</t>
  </si>
  <si>
    <t>Error?</t>
  </si>
  <si>
    <t>5BR</t>
  </si>
  <si>
    <t>None or HCV</t>
  </si>
  <si>
    <t>For Reference Only:</t>
  </si>
  <si>
    <t>50% Rent</t>
  </si>
  <si>
    <t>60% Rent</t>
  </si>
  <si>
    <t>Other</t>
  </si>
  <si>
    <t>Properties</t>
  </si>
  <si>
    <t>Total # of CDBG assisted units in project:</t>
  </si>
  <si>
    <t>Funding Sources</t>
  </si>
  <si>
    <t>Applicable Rent Limit</t>
  </si>
  <si>
    <t>Physical Addresses of Buildings if Multiple Buildings:</t>
  </si>
  <si>
    <t>Brandeis</t>
  </si>
  <si>
    <t>CDBG (Metro), PBS8, LIHTC</t>
  </si>
  <si>
    <t xml:space="preserve">Property may utilize PBS8 rents as tenants will not pay more than 30% of income on rent and utilities under that program  </t>
  </si>
  <si>
    <t>CDBG (Metro), LIHTC</t>
  </si>
  <si>
    <t>Unit Rent Information</t>
  </si>
  <si>
    <t>Jacob School</t>
  </si>
  <si>
    <t>Effective Date of last income certification</t>
  </si>
  <si>
    <t>Income Limit Year</t>
  </si>
  <si>
    <t>PHA or HUD Utility Allowance 0BR</t>
  </si>
  <si>
    <t>PHA or HUD Utility Allowance 1BR</t>
  </si>
  <si>
    <t>PHA or HUD Utility Allowance 2BR</t>
  </si>
  <si>
    <t>PHA or HUD Utility Allowance 3BR</t>
  </si>
  <si>
    <t>PHA or HUD Utility Allowance 4BR</t>
  </si>
  <si>
    <t>PHA or HUD Utility Allowance 5BR</t>
  </si>
  <si>
    <t>None</t>
  </si>
  <si>
    <t>PHA or HUD Utility Allowance</t>
  </si>
  <si>
    <t>HOME Unit type (low or high HOME)</t>
  </si>
  <si>
    <t>Max Rent per Rule 5 (approximated)</t>
  </si>
  <si>
    <t>Maximum TENANT PAID Rent</t>
  </si>
  <si>
    <t xml:space="preserve">Maximum    TENANT PAID RENT + UTILITIES                      </t>
  </si>
  <si>
    <t>Rent Limit Matrix for Metro CDBG Properties</t>
  </si>
  <si>
    <t>Unit Type:</t>
  </si>
  <si>
    <t xml:space="preserve">HOME &amp; Tenant-Based Rental Assistance </t>
  </si>
  <si>
    <t>Tenant Paid Rent plus Utility Allowance plus the amount of the Housing Assistance Payment cannot exceed the applicable HOME rent (Low or High)</t>
  </si>
  <si>
    <t>HOME &amp; LIHTC Unit NO Tenant-Based Rental Assistance</t>
  </si>
  <si>
    <t>Lesser rent between LIHTC rent or the applicable HOME rent (Low or High)</t>
  </si>
  <si>
    <t>HOME &amp; LIHTC Unit with Tenant-Based Rental Assistance</t>
  </si>
  <si>
    <t>1. Tenant Paid Rent plus Utility Allowance cannot exceed LIHTC Rent Limit AND 2. Tenant Paid Rent plus Utility Allowance plus the amount of the Housing Assistance Payment cannot exceed applicable HOME rent (Low or High)</t>
  </si>
  <si>
    <t>Low HOME Unit with Project Based Rental Assistance (with or without LIHTC)</t>
  </si>
  <si>
    <t>Unit may utilize rent limit as set by the project rental assistance contract (PRAC) or property's contract with HUD</t>
  </si>
  <si>
    <t xml:space="preserve">High HOME Unit with Project Based Rental Assistance and LIHTC </t>
  </si>
  <si>
    <t xml:space="preserve">1. Tenant Paid Rent plus Utility Allowance cannot exceed LIHTC Rent Limit AND 2. Tenant Paid Rent plus Utility Allowance plus the amount of the Housing Assistance Payment cannot exceed the applicable High HOME rent </t>
  </si>
  <si>
    <t>High HOME Unit with Project Based Rental Assistance with NO LIHTC</t>
  </si>
  <si>
    <t>Tenant Paid Rent plus Utility Allowance plus the amount of the Housing Assistance Payment cannot exceed the applicable High HOME rent</t>
  </si>
  <si>
    <t>Rent Limit Matrix for Layered Unit Financing - Applicable only when there is MORE THAN ONE FUNDING SOURCE IN AN INDIVIDUAL UNIT.</t>
  </si>
  <si>
    <t xml:space="preserve">Subsidy Layering Code </t>
  </si>
  <si>
    <t xml:space="preserve">UCR Instruction Sheet </t>
  </si>
  <si>
    <t xml:space="preserve">Apartments of Hope </t>
  </si>
  <si>
    <t>Brookstone Senior Apartments</t>
  </si>
  <si>
    <t>Building Dreams</t>
  </si>
  <si>
    <t>Cornerstone</t>
  </si>
  <si>
    <t>Coventry Commons I</t>
  </si>
  <si>
    <t>Coventry Commons II</t>
  </si>
  <si>
    <t>Day Spring Woods</t>
  </si>
  <si>
    <t>Downtown Family Scholar House</t>
  </si>
  <si>
    <t>Fleming, Angelo and Martha Fleming</t>
  </si>
  <si>
    <t xml:space="preserve">Greater Community Housing </t>
  </si>
  <si>
    <t>H Temple Spears</t>
  </si>
  <si>
    <t>Healing Place for Women</t>
  </si>
  <si>
    <t xml:space="preserve">Holy Trinity </t>
  </si>
  <si>
    <t>Homes of Hope I</t>
  </si>
  <si>
    <t>House of Hope</t>
  </si>
  <si>
    <t>Jacobs School</t>
  </si>
  <si>
    <t>Judes Place</t>
  </si>
  <si>
    <t>Louisville Historic Rising 2014 LLLP</t>
  </si>
  <si>
    <t>Louisville Scholar House</t>
  </si>
  <si>
    <t>Noori, Patricia</t>
  </si>
  <si>
    <t>Oracle Single Family 09/64</t>
  </si>
  <si>
    <t xml:space="preserve">Overlook Terraces </t>
  </si>
  <si>
    <t>Parkland Scholar House</t>
  </si>
  <si>
    <t>River City Housing - 927 E Muhammad</t>
  </si>
  <si>
    <t>Riverport Family Scholar House</t>
  </si>
  <si>
    <t>Riverport Multi-Family</t>
  </si>
  <si>
    <t>Saint Columba</t>
  </si>
  <si>
    <t>Saint John Garden</t>
  </si>
  <si>
    <t>Saint Vincent dePaul</t>
  </si>
  <si>
    <t>Stoddard Johnson Scholar House</t>
  </si>
  <si>
    <t xml:space="preserve">Watterson Lakeview </t>
  </si>
  <si>
    <t>Wellspring Baxter</t>
  </si>
  <si>
    <t>Wellspring Bridge</t>
  </si>
  <si>
    <t>Zoe Fields, LLC</t>
  </si>
  <si>
    <t>Adams Bodine Apartments</t>
  </si>
  <si>
    <t>Brandeis Apartments</t>
  </si>
  <si>
    <t>Brook Street Apartments</t>
  </si>
  <si>
    <t xml:space="preserve">Christ the King </t>
  </si>
  <si>
    <t>Clifton Court Apartments</t>
  </si>
  <si>
    <t>Cora Villa</t>
  </si>
  <si>
    <t xml:space="preserve">Franklin School Apartments </t>
  </si>
  <si>
    <t>Jackson Woods Apartments</t>
  </si>
  <si>
    <t>Nichols Meadows</t>
  </si>
  <si>
    <t>Liberty Green Apartments</t>
  </si>
  <si>
    <t>Nightingale Apartments</t>
  </si>
  <si>
    <t>Old School Apartments</t>
  </si>
  <si>
    <t>Oracle Single Family 10/50</t>
  </si>
  <si>
    <t xml:space="preserve">Parkland #2 (Historic) </t>
  </si>
  <si>
    <t>Partridge Pointe Apartments</t>
  </si>
  <si>
    <t>Puritan Apartments</t>
  </si>
  <si>
    <t>Riverport Senior Apartments</t>
  </si>
  <si>
    <t>Saint Cecilia</t>
  </si>
  <si>
    <t>Saint Denis Senior Apartments</t>
  </si>
  <si>
    <t>Saint William Apartments</t>
  </si>
  <si>
    <t>Shawnee Gardens Apartments</t>
  </si>
  <si>
    <t>Seven Oaks Apartments</t>
  </si>
  <si>
    <t>Sheppard Square</t>
  </si>
  <si>
    <t>Stephen Foster Senior Apartments</t>
  </si>
  <si>
    <t>Thompson-Woodlief Apartments</t>
  </si>
  <si>
    <t>Wellspring Tonini</t>
  </si>
  <si>
    <t>Woodbourne House</t>
  </si>
  <si>
    <t>Dreams With Wings - Dream Works</t>
  </si>
  <si>
    <t>South Crums Senior Apartments</t>
  </si>
  <si>
    <t>Woodsmill Apartments</t>
  </si>
  <si>
    <t>LIHTC RENTS</t>
  </si>
  <si>
    <t>Are Utilities Tenant Paid or Owner Paid?</t>
  </si>
  <si>
    <t>ALLOWANCES FOR TENANT-FURNISHED UTILITIES AND OTHER SERVICES</t>
  </si>
  <si>
    <t>ALLOWANCES FOR TENANT-FURNISHED UTILITIES &amp; OTHER SERVICES</t>
  </si>
  <si>
    <r>
      <t xml:space="preserve">Subsidy Layering 
Max </t>
    </r>
    <r>
      <rPr>
        <i/>
        <u/>
        <sz val="10"/>
        <color rgb="FFFF0000"/>
        <rFont val="Arial Narrow"/>
        <family val="2"/>
      </rPr>
      <t>GROSS</t>
    </r>
    <r>
      <rPr>
        <sz val="10"/>
        <color rgb="FFFF0000"/>
        <rFont val="Arial Narrow"/>
        <family val="2"/>
      </rPr>
      <t xml:space="preserve"> Rent</t>
    </r>
  </si>
  <si>
    <r>
      <t xml:space="preserve">Subsidy Layering 
Max </t>
    </r>
    <r>
      <rPr>
        <i/>
        <u/>
        <sz val="10"/>
        <color rgb="FFFF0000"/>
        <rFont val="Arial Narrow"/>
        <family val="2"/>
      </rPr>
      <t>NET</t>
    </r>
    <r>
      <rPr>
        <sz val="10"/>
        <color rgb="FFFF0000"/>
        <rFont val="Arial Narrow"/>
        <family val="2"/>
      </rPr>
      <t xml:space="preserve"> Rent</t>
    </r>
  </si>
  <si>
    <t>Effective Date of    Re-Cert</t>
  </si>
  <si>
    <t>Maximum GROSS Rent</t>
  </si>
  <si>
    <t xml:space="preserve">Maximum NET Rent                     </t>
  </si>
  <si>
    <t>Date project was Funded by Louisville Metro</t>
  </si>
  <si>
    <r>
      <t xml:space="preserve">Are there other project rent restrictions? </t>
    </r>
    <r>
      <rPr>
        <sz val="10"/>
        <color rgb="FF000000"/>
        <rFont val="Arial Narrow"/>
        <family val="2"/>
      </rPr>
      <t>(LIHTC, PBS8)</t>
    </r>
  </si>
  <si>
    <r>
      <rPr>
        <sz val="11"/>
        <color rgb="FF000000"/>
        <rFont val="Arial Narrow"/>
        <family val="2"/>
      </rPr>
      <t>Are there other project rent restrictions?</t>
    </r>
    <r>
      <rPr>
        <sz val="10"/>
        <color rgb="FF000000"/>
        <rFont val="Arial Narrow"/>
        <family val="2"/>
      </rPr>
      <t xml:space="preserve"> (PBS8, LIHTC)</t>
    </r>
  </si>
  <si>
    <t>No more than 30% of income on rent per regulatory agreement.  Funding Agreement states max rent &amp; UA based upon 30% of 80% AMI household (see limits below) not based on individual household</t>
  </si>
  <si>
    <t>Trash Collection</t>
  </si>
  <si>
    <r>
      <rPr>
        <b/>
        <sz val="12"/>
        <color rgb="FFFF0000"/>
        <rFont val="Arial Narrow"/>
        <family val="2"/>
      </rPr>
      <t>INSTRUCTIONS: PLEASE USE THIS REPORT FOR ONLY the following projects: (1)  Brandeis Apartments or (2) Jacob School.</t>
    </r>
    <r>
      <rPr>
        <sz val="12"/>
        <color rgb="FFFF0000"/>
        <rFont val="Arial Narrow"/>
        <family val="2"/>
      </rPr>
      <t xml:space="preserve">  Before completing the UCR,</t>
    </r>
    <r>
      <rPr>
        <b/>
        <u/>
        <sz val="12"/>
        <color rgb="FFFF0000"/>
        <rFont val="Arial Narrow"/>
        <family val="2"/>
      </rPr>
      <t xml:space="preserve"> please complete Tab 2 FIRST</t>
    </r>
    <r>
      <rPr>
        <sz val="12"/>
        <color rgb="FFFF0000"/>
        <rFont val="Arial Narrow"/>
        <family val="2"/>
      </rPr>
      <t xml:space="preserve">.  Then complete each section that is in yellow on the UCR.  The entire form must be completed in order for many of the formulas to work correctly.  If your project has LIHTC and/or Project Based Section 8, please make sure you enter these rent limits into the applicable sections in Columns O, P, or Q.   </t>
    </r>
  </si>
  <si>
    <t>2020 ADJUSTED CDBG INCOME LIMITS</t>
  </si>
  <si>
    <t>2021 ADJUSTED CDBG INCOME LIMITS</t>
  </si>
  <si>
    <t>0 bed</t>
  </si>
  <si>
    <t>1 bed</t>
  </si>
  <si>
    <t xml:space="preserve">2 bed </t>
  </si>
  <si>
    <t>3 bed</t>
  </si>
  <si>
    <t>4 bed</t>
  </si>
  <si>
    <t>5 bed</t>
  </si>
  <si>
    <r>
      <t>INSTRUCTIONS:  Please complete Tab 2 or Tab 3 before completing the Unit Compliance Report (UCR) below.</t>
    </r>
    <r>
      <rPr>
        <sz val="12"/>
        <color rgb="FFFF0000"/>
        <rFont val="Arial Narrow"/>
        <family val="2"/>
      </rPr>
      <t xml:space="preserve"> Each section that is in yellow on the UCR should be completed.</t>
    </r>
    <r>
      <rPr>
        <b/>
        <sz val="12"/>
        <color rgb="FFFF0000"/>
        <rFont val="Arial Narrow"/>
        <family val="2"/>
      </rPr>
      <t xml:space="preserve"> </t>
    </r>
    <r>
      <rPr>
        <sz val="12"/>
        <color rgb="FFFF0000"/>
        <rFont val="Arial Narrow"/>
        <family val="2"/>
      </rPr>
      <t>The entire form must be completed in order for many of the formulas to work correctly.</t>
    </r>
    <r>
      <rPr>
        <b/>
        <sz val="12"/>
        <color rgb="FFFF0000"/>
        <rFont val="Arial Narrow"/>
        <family val="2"/>
      </rPr>
      <t xml:space="preserve"> If your project has LIHTC and/or Project Based Section 8, please make sure you enter these rent limits into the applicable sections in Columns O, P, or Q.   </t>
    </r>
  </si>
  <si>
    <t>AMI</t>
  </si>
  <si>
    <t>6 BR</t>
  </si>
  <si>
    <t>Housing Assistance 
(if applicable)</t>
  </si>
  <si>
    <t>2024 HOME PROGRAM RENTS</t>
  </si>
  <si>
    <t>2024 ADJUSTED HOME INCOME LIMITS</t>
  </si>
  <si>
    <r>
      <rPr>
        <b/>
        <sz val="11"/>
        <color rgb="FFFF0000"/>
        <rFont val="Arial Narrow"/>
        <family val="2"/>
      </rPr>
      <t xml:space="preserve">INSTRUCTIONS: </t>
    </r>
    <r>
      <rPr>
        <sz val="11"/>
        <color rgb="FFFF0000"/>
        <rFont val="Arial Narrow"/>
        <family val="2"/>
      </rPr>
      <t xml:space="preserve"> Per 24 CFR 92.252(d)(1), the maximum monthly allowances for utilities and services must be established and updated annually.  </t>
    </r>
    <r>
      <rPr>
        <b/>
        <sz val="11"/>
        <color rgb="FFFF0000"/>
        <rFont val="Arial Narrow"/>
        <family val="2"/>
      </rPr>
      <t>Projects with HOME funds that were committed on or after August 23, 2013, must submit an annual utility allowance with their Unit Compliance Report (UCR), as provided below, to be approved by the Office of Compliance. A copy of the HUD Utility Schedule Model (HUSM) must also be submitted to document the established utility allowance.</t>
    </r>
    <r>
      <rPr>
        <sz val="11"/>
        <color rgb="FFFF0000"/>
        <rFont val="Arial Narrow"/>
        <family val="2"/>
      </rPr>
      <t xml:space="preserve"> Each section in yellow must be completed in order for this form to work. Projects that </t>
    </r>
    <r>
      <rPr>
        <b/>
        <sz val="11"/>
        <color rgb="FFFF0000"/>
        <rFont val="Arial Narrow"/>
        <family val="2"/>
      </rPr>
      <t>must</t>
    </r>
    <r>
      <rPr>
        <sz val="11"/>
        <color rgb="FFFF0000"/>
        <rFont val="Arial Narrow"/>
        <family val="2"/>
      </rPr>
      <t xml:space="preserve"> use this form (1) Homes of Hope I, (2) Louisville Historic Rising, (3) Nightingale Apartments, (4) Riverport Family Scholar House, (5) Riverport Family, (6) Riverport Senior, (7) Wellspring Tonini, (8) Woodbourne House, (9) The Friary, (10) Watterson Lakeview, (11) REBOUND's mulitfamily properties (Rudd, Kentucky, and Nantucket and Young), (12) York Towers, (13) Louisville Chapel House, and (14) HC Russell, (15) Choices, and (16) Hurstbourne Senior. </t>
    </r>
  </si>
  <si>
    <r>
      <t xml:space="preserve">INSTRUCTIONS: </t>
    </r>
    <r>
      <rPr>
        <sz val="11"/>
        <color rgb="FFFF0000"/>
        <rFont val="Arial Narrow"/>
        <family val="2"/>
      </rPr>
      <t>Per 24 CFR 92.252(d)(1), the maximum monthly allowances for utilities and services must be established and updated annually</t>
    </r>
    <r>
      <rPr>
        <b/>
        <sz val="11"/>
        <color rgb="FFFF0000"/>
        <rFont val="Arial Narrow"/>
        <family val="2"/>
      </rPr>
      <t xml:space="preserve">.  Projects funded prior to August 23, 2013, may use the Utility Schedule contained on this page.  If you are completeing this tab, please indicate if each utility is paid by the tenant or the owner. </t>
    </r>
    <r>
      <rPr>
        <sz val="11"/>
        <color rgb="FFFF0000"/>
        <rFont val="Arial Narrow"/>
        <family val="2"/>
      </rPr>
      <t>Each section in yellow must be completed in order for this form to work.</t>
    </r>
    <r>
      <rPr>
        <b/>
        <sz val="11"/>
        <color rgb="FFFF0000"/>
        <rFont val="Arial Narrow"/>
        <family val="2"/>
      </rPr>
      <t xml:space="preserve"> </t>
    </r>
    <r>
      <rPr>
        <sz val="11"/>
        <color rgb="FFFF0000"/>
        <rFont val="Arial Narrow"/>
        <family val="2"/>
      </rPr>
      <t xml:space="preserve"> If your project contains a different property type other than an apartment building, (e.g. townhome or single family house), contact Nino Owens at nino.owens@louisvilleky.gov or 502-574-6157 for further instructions. This form is not intended for HOME projects funded after August 23, 2013. Projects that </t>
    </r>
    <r>
      <rPr>
        <b/>
        <sz val="11"/>
        <color rgb="FFFF0000"/>
        <rFont val="Arial Narrow"/>
        <family val="2"/>
      </rPr>
      <t>cannot</t>
    </r>
    <r>
      <rPr>
        <sz val="11"/>
        <color rgb="FFFF0000"/>
        <rFont val="Arial Narrow"/>
        <family val="2"/>
      </rPr>
      <t xml:space="preserve"> use this form are (1) Homes of Hope I, (2) Louisville Historic Rising, (3) Nightingale Apartments, (4) Riverport Family Scholar House, (5) Riverport Family, (6) Riverport Senior, (7) Wellspring Tonini, (8) Woodbourne House, (9) The Friary, (10) Watterson Lakeview, (11) REBOUND's mulitfamily properties (Rudd, Kentucky, and Nantucket and Young), (12) York Towers, (13) Louisville Chapel House, (14) HC Russell, (15) Choices, and (16) Hurstbourne Senior. These projects must use Tab 3 - HUSM Utility Allowance.</t>
    </r>
  </si>
  <si>
    <t>2025 HOME PROGRAM RENTS</t>
  </si>
  <si>
    <t>2025 ADJUSTED HOME INCOME LIMITS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</si>
</sst>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6" formatCode="&quot;$&quot;#,##0_);[Red]\(&quot;$&quot;#,##0\)"/>
    <numFmt numFmtId="44" formatCode="_(&quot;$&quot;* #,##0.00_);_(&quot;$&quot;* \(#,##0.00\);_(&quot;$&quot;* &quot;-&quot;??_);_(@_)"/>
    <numFmt numFmtId="164" formatCode="0;[Red]0"/>
    <numFmt numFmtId="165" formatCode="_(&quot;$&quot;* #,##0_);_(&quot;$&quot;* \(#,##0\);_(&quot;$&quot;* &quot;-&quot;??_);_(@_)"/>
    <numFmt numFmtId="166" formatCode="[$-409]mmmm\ d\,\ yyyy;@"/>
    <numFmt numFmtId="167" formatCode="\&lt;0%"/>
    <numFmt numFmtId="168" formatCode="mm/dd/yy;@"/>
    <numFmt numFmtId="169" formatCode="m/d/yy;@"/>
    <numFmt numFmtId="170" formatCode="&quot;$&quot;#,##0.00"/>
    <numFmt numFmtId="171" formatCode="&quot;$&quot;#,##0"/>
  </numFmts>
  <fonts count="72" x14ac:knownFonts="1">
    <font>
      <sz val="11"/>
      <color theme="1"/>
      <name val="Calibri"/>
      <family val="2"/>
      <scheme val="minor"/>
    </font>
    <font>
      <sz val="9"/>
      <color theme="1"/>
      <name val="Arial"/>
      <family val="2"/>
    </font>
    <font>
      <sz val="9"/>
      <color theme="1"/>
      <name val="Calibri"/>
      <family val="2"/>
      <scheme val="minor"/>
    </font>
    <font>
      <b/>
      <sz val="9"/>
      <color theme="1"/>
      <name val="Calibri"/>
      <family val="2"/>
      <scheme val="minor"/>
    </font>
    <font>
      <u/>
      <sz val="9"/>
      <color theme="1"/>
      <name val="Calibri"/>
      <family val="2"/>
      <scheme val="minor"/>
    </font>
    <font>
      <i/>
      <sz val="9"/>
      <color rgb="FF808080"/>
      <name val="Arial"/>
      <family val="2"/>
    </font>
    <font>
      <sz val="11"/>
      <color theme="1"/>
      <name val="Calibri"/>
      <family val="2"/>
      <scheme val="minor"/>
    </font>
    <font>
      <sz val="10"/>
      <color rgb="FF000000"/>
      <name val="Arial"/>
      <family val="2"/>
    </font>
    <font>
      <sz val="10"/>
      <color theme="1"/>
      <name val="Calibri"/>
      <family val="2"/>
      <scheme val="minor"/>
    </font>
    <font>
      <sz val="8"/>
      <color theme="1"/>
      <name val="Arial"/>
      <family val="2"/>
    </font>
    <font>
      <sz val="9"/>
      <name val="Arial Narrow"/>
      <family val="2"/>
    </font>
    <font>
      <sz val="9"/>
      <name val="Calibri"/>
      <family val="2"/>
      <scheme val="minor"/>
    </font>
    <font>
      <sz val="12"/>
      <color theme="1"/>
      <name val="Calibri"/>
      <family val="2"/>
      <scheme val="minor"/>
    </font>
    <font>
      <sz val="9"/>
      <color theme="0" tint="-0.499984740745262"/>
      <name val="Arial"/>
      <family val="2"/>
    </font>
    <font>
      <b/>
      <sz val="11"/>
      <color theme="1"/>
      <name val="Calibri"/>
      <family val="2"/>
      <scheme val="minor"/>
    </font>
    <font>
      <sz val="9"/>
      <color rgb="FFFF0000"/>
      <name val="Arial Narrow"/>
      <family val="2"/>
    </font>
    <font>
      <u/>
      <sz val="11"/>
      <color theme="10"/>
      <name val="Calibri"/>
      <family val="2"/>
      <scheme val="minor"/>
    </font>
    <font>
      <sz val="9"/>
      <color theme="0" tint="-0.14999847407452621"/>
      <name val="Calibri"/>
      <family val="2"/>
      <scheme val="minor"/>
    </font>
    <font>
      <sz val="10"/>
      <color theme="1"/>
      <name val="Arial"/>
      <family val="2"/>
    </font>
    <font>
      <sz val="9"/>
      <color theme="0" tint="-4.9989318521683403E-2"/>
      <name val="Calibri"/>
      <family val="2"/>
      <scheme val="minor"/>
    </font>
    <font>
      <sz val="10"/>
      <color theme="0" tint="-0.14999847407452621"/>
      <name val="Calibri"/>
      <family val="2"/>
      <scheme val="minor"/>
    </font>
    <font>
      <sz val="9"/>
      <color rgb="FFFF0000"/>
      <name val="Calibri"/>
      <family val="2"/>
      <scheme val="minor"/>
    </font>
    <font>
      <sz val="9"/>
      <name val="Arial"/>
      <family val="2"/>
    </font>
    <font>
      <sz val="9"/>
      <color rgb="FF808080"/>
      <name val="Arial"/>
      <family val="2"/>
    </font>
    <font>
      <b/>
      <sz val="9"/>
      <name val="Calibri"/>
      <family val="2"/>
      <scheme val="minor"/>
    </font>
    <font>
      <b/>
      <sz val="9"/>
      <name val="Arial Narrow"/>
      <family val="2"/>
    </font>
    <font>
      <b/>
      <sz val="9"/>
      <color theme="1"/>
      <name val="Arial Narrow"/>
      <family val="2"/>
    </font>
    <font>
      <i/>
      <sz val="9"/>
      <color theme="0" tint="-0.499984740745262"/>
      <name val="Arial"/>
      <family val="2"/>
    </font>
    <font>
      <b/>
      <sz val="9"/>
      <color rgb="FFFF0000"/>
      <name val="Calibri"/>
      <family val="2"/>
      <scheme val="minor"/>
    </font>
    <font>
      <b/>
      <sz val="12"/>
      <color theme="1"/>
      <name val="Calibri"/>
      <family val="2"/>
      <scheme val="minor"/>
    </font>
    <font>
      <sz val="10"/>
      <name val="Arial"/>
      <family val="2"/>
    </font>
    <font>
      <sz val="10"/>
      <name val="Calibri"/>
      <family val="2"/>
      <scheme val="minor"/>
    </font>
    <font>
      <b/>
      <sz val="10"/>
      <color theme="1"/>
      <name val="Calibri"/>
      <family val="2"/>
      <scheme val="minor"/>
    </font>
    <font>
      <b/>
      <sz val="10"/>
      <color rgb="FFFF0000"/>
      <name val="Arial Narrow"/>
      <family val="2"/>
    </font>
    <font>
      <b/>
      <sz val="11"/>
      <color theme="1"/>
      <name val="Arial Narrow"/>
      <family val="2"/>
    </font>
    <font>
      <sz val="11"/>
      <color theme="1"/>
      <name val="Arial Narrow"/>
      <family val="2"/>
    </font>
    <font>
      <b/>
      <sz val="11"/>
      <name val="Arial Narrow"/>
      <family val="2"/>
    </font>
    <font>
      <b/>
      <sz val="12"/>
      <name val="Arial Narrow"/>
      <family val="2"/>
    </font>
    <font>
      <sz val="11"/>
      <name val="Arial Narrow"/>
      <family val="2"/>
    </font>
    <font>
      <b/>
      <sz val="10"/>
      <name val="Arial Narrow"/>
      <family val="2"/>
    </font>
    <font>
      <sz val="10"/>
      <color theme="1"/>
      <name val="Arial Narrow"/>
      <family val="2"/>
    </font>
    <font>
      <sz val="10"/>
      <name val="Arial Narrow"/>
      <family val="2"/>
    </font>
    <font>
      <b/>
      <sz val="10"/>
      <color theme="1"/>
      <name val="Arial Narrow"/>
      <family val="2"/>
    </font>
    <font>
      <sz val="11"/>
      <color theme="1"/>
      <name val="Wingdings"/>
      <charset val="2"/>
    </font>
    <font>
      <b/>
      <u/>
      <sz val="11"/>
      <color theme="1"/>
      <name val="Calibri"/>
      <family val="2"/>
      <scheme val="minor"/>
    </font>
    <font>
      <sz val="11"/>
      <color theme="10"/>
      <name val="Calibri"/>
      <family val="2"/>
      <scheme val="minor"/>
    </font>
    <font>
      <b/>
      <sz val="16"/>
      <color theme="1"/>
      <name val="Calibri"/>
      <family val="2"/>
      <scheme val="minor"/>
    </font>
    <font>
      <b/>
      <sz val="12"/>
      <color rgb="FFFF0000"/>
      <name val="Arial Narrow"/>
      <family val="2"/>
    </font>
    <font>
      <b/>
      <sz val="11"/>
      <color rgb="FFFF0000"/>
      <name val="Arial Narrow"/>
      <family val="2"/>
    </font>
    <font>
      <sz val="11"/>
      <color rgb="FFFF0000"/>
      <name val="Arial Narrow"/>
      <family val="2"/>
    </font>
    <font>
      <b/>
      <sz val="14"/>
      <color theme="1"/>
      <name val="Arial Narrow"/>
      <family val="2"/>
    </font>
    <font>
      <sz val="12"/>
      <name val="Arial Narrow"/>
      <family val="2"/>
    </font>
    <font>
      <i/>
      <sz val="11"/>
      <name val="Arial Narrow"/>
      <family val="2"/>
    </font>
    <font>
      <sz val="10"/>
      <color rgb="FFFF0000"/>
      <name val="Arial Narrow"/>
      <family val="2"/>
    </font>
    <font>
      <i/>
      <u/>
      <sz val="10"/>
      <color rgb="FFFF0000"/>
      <name val="Arial Narrow"/>
      <family val="2"/>
    </font>
    <font>
      <sz val="12"/>
      <color rgb="FFFF0000"/>
      <name val="Arial Narrow"/>
      <family val="2"/>
    </font>
    <font>
      <b/>
      <sz val="14"/>
      <color rgb="FFFF0000"/>
      <name val="Arial Narrow"/>
      <family val="2"/>
    </font>
    <font>
      <sz val="9"/>
      <color theme="1"/>
      <name val="Arial Narrow"/>
      <family val="2"/>
    </font>
    <font>
      <sz val="8"/>
      <color theme="1"/>
      <name val="Arial Narrow"/>
      <family val="2"/>
    </font>
    <font>
      <u/>
      <sz val="9"/>
      <color theme="1"/>
      <name val="Arial Narrow"/>
      <family val="2"/>
    </font>
    <font>
      <sz val="9"/>
      <color rgb="FF000000"/>
      <name val="Arial Narrow"/>
      <family val="2"/>
    </font>
    <font>
      <sz val="10"/>
      <color rgb="FF000000"/>
      <name val="Arial Narrow"/>
      <family val="2"/>
    </font>
    <font>
      <sz val="9"/>
      <color theme="0" tint="-0.14999847407452621"/>
      <name val="Arial Narrow"/>
      <family val="2"/>
    </font>
    <font>
      <sz val="10"/>
      <color theme="0" tint="-0.14999847407452621"/>
      <name val="Arial Narrow"/>
      <family val="2"/>
    </font>
    <font>
      <sz val="12"/>
      <color theme="1"/>
      <name val="Arial Narrow"/>
      <family val="2"/>
    </font>
    <font>
      <b/>
      <sz val="12"/>
      <color theme="1"/>
      <name val="Arial Narrow"/>
      <family val="2"/>
    </font>
    <font>
      <sz val="11"/>
      <color rgb="FF000000"/>
      <name val="Arial Narrow"/>
      <family val="2"/>
    </font>
    <font>
      <u/>
      <sz val="11"/>
      <color theme="10"/>
      <name val="Arial Narrow"/>
      <family val="2"/>
    </font>
    <font>
      <b/>
      <u/>
      <sz val="10"/>
      <color theme="1"/>
      <name val="Arial Narrow"/>
      <family val="2"/>
    </font>
    <font>
      <b/>
      <u/>
      <sz val="12"/>
      <color rgb="FFFF0000"/>
      <name val="Arial Narrow"/>
      <family val="2"/>
    </font>
    <font>
      <sz val="8"/>
      <name val="Arial Narrow"/>
      <family val="2"/>
    </font>
    <font>
      <u/>
      <sz val="9"/>
      <name val="Arial Narrow"/>
      <family val="2"/>
    </font>
  </fonts>
  <fills count="12">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0" tint="-0.14999847407452621"/>
        <bgColor indexed="64"/>
      </patternFill>
    </fill>
    <fill>
      <patternFill patternType="solid">
        <fgColor theme="1"/>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0" tint="-0.14996795556505021"/>
        <bgColor indexed="64"/>
      </patternFill>
    </fill>
    <fill>
      <patternFill patternType="solid">
        <fgColor rgb="FFFDE9D9"/>
        <bgColor rgb="FF000000"/>
      </patternFill>
    </fill>
    <fill>
      <patternFill patternType="solid">
        <fgColor rgb="FFD9D9D9"/>
        <bgColor indexed="64"/>
      </patternFill>
    </fill>
    <fill>
      <patternFill patternType="solid">
        <fgColor theme="9" tint="0.79998168889431442"/>
        <bgColor rgb="FF000000"/>
      </patternFill>
    </fill>
  </fills>
  <borders count="56">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style="thin">
        <color indexed="64"/>
      </bottom>
      <diagonal/>
    </border>
    <border>
      <left/>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right style="medium">
        <color indexed="64"/>
      </right>
      <top style="thin">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medium">
        <color indexed="64"/>
      </bottom>
      <diagonal/>
    </border>
    <border>
      <left style="medium">
        <color indexed="64"/>
      </left>
      <right/>
      <top style="thin">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style="medium">
        <color indexed="64"/>
      </top>
      <bottom style="thin">
        <color indexed="64"/>
      </bottom>
      <diagonal/>
    </border>
    <border>
      <left style="thin">
        <color indexed="64"/>
      </left>
      <right style="thin">
        <color indexed="64"/>
      </right>
      <top/>
      <bottom style="thin">
        <color indexed="64"/>
      </bottom>
      <diagonal/>
    </border>
    <border>
      <left style="medium">
        <color indexed="64"/>
      </left>
      <right/>
      <top/>
      <bottom style="thin">
        <color indexed="64"/>
      </bottom>
      <diagonal/>
    </border>
    <border>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thin">
        <color indexed="64"/>
      </top>
      <bottom/>
      <diagonal/>
    </border>
  </borders>
  <cellStyleXfs count="3">
    <xf numFmtId="0" fontId="0" fillId="0" borderId="0"/>
    <xf numFmtId="44" fontId="6" fillId="0" borderId="0" applyFont="0" applyFill="0" applyBorder="0" applyAlignment="0" applyProtection="0"/>
    <xf numFmtId="0" fontId="16" fillId="0" borderId="0" applyNumberFormat="0" applyFill="0" applyBorder="0" applyAlignment="0" applyProtection="0"/>
  </cellStyleXfs>
  <cellXfs count="658">
    <xf numFmtId="0" fontId="0" fillId="0" borderId="0" xfId="0"/>
    <xf numFmtId="0" fontId="2" fillId="0" borderId="0" xfId="0" applyFont="1"/>
    <xf numFmtId="0" fontId="2" fillId="0" borderId="0" xfId="0" applyFont="1" applyAlignment="1">
      <alignment horizontal="left"/>
    </xf>
    <xf numFmtId="0" fontId="2" fillId="0" borderId="0" xfId="0" applyFont="1" applyAlignment="1">
      <alignment horizontal="center" vertical="center"/>
    </xf>
    <xf numFmtId="0" fontId="1" fillId="4" borderId="8" xfId="0" applyFont="1" applyFill="1" applyBorder="1" applyAlignment="1" applyProtection="1">
      <alignment horizontal="center" vertical="center" wrapText="1"/>
      <protection hidden="1"/>
    </xf>
    <xf numFmtId="44" fontId="1" fillId="4" borderId="8" xfId="1" applyFont="1" applyFill="1" applyBorder="1" applyAlignment="1" applyProtection="1">
      <alignment horizontal="center" vertical="center" wrapText="1"/>
      <protection hidden="1"/>
    </xf>
    <xf numFmtId="0" fontId="11" fillId="0" borderId="0" xfId="0" applyFont="1"/>
    <xf numFmtId="0" fontId="1" fillId="3" borderId="14" xfId="0" applyFont="1" applyFill="1" applyBorder="1" applyAlignment="1" applyProtection="1">
      <alignment horizontal="center" vertical="center" wrapText="1"/>
      <protection locked="0"/>
    </xf>
    <xf numFmtId="0" fontId="9" fillId="3" borderId="8" xfId="0" applyFont="1" applyFill="1" applyBorder="1" applyAlignment="1" applyProtection="1">
      <alignment horizontal="center" vertical="center" wrapText="1"/>
      <protection locked="0"/>
    </xf>
    <xf numFmtId="0" fontId="1" fillId="3" borderId="8" xfId="0" applyFont="1" applyFill="1" applyBorder="1" applyAlignment="1" applyProtection="1">
      <alignment horizontal="center" vertical="center" wrapText="1"/>
      <protection locked="0"/>
    </xf>
    <xf numFmtId="44" fontId="1" fillId="3" borderId="8" xfId="1" applyFont="1" applyFill="1" applyBorder="1" applyAlignment="1" applyProtection="1">
      <alignment horizontal="center" vertical="center" wrapText="1"/>
      <protection locked="0"/>
    </xf>
    <xf numFmtId="0" fontId="22" fillId="0" borderId="0" xfId="0" applyFont="1"/>
    <xf numFmtId="0" fontId="21" fillId="0" borderId="41" xfId="0" applyFont="1" applyBorder="1" applyAlignment="1" applyProtection="1">
      <alignment horizontal="center" vertical="center" wrapText="1"/>
      <protection hidden="1"/>
    </xf>
    <xf numFmtId="0" fontId="15" fillId="0" borderId="41" xfId="0" applyFont="1" applyBorder="1" applyAlignment="1" applyProtection="1">
      <alignment horizontal="center" vertical="center" wrapText="1"/>
      <protection hidden="1"/>
    </xf>
    <xf numFmtId="0" fontId="15" fillId="0" borderId="16" xfId="0" applyFont="1" applyBorder="1" applyAlignment="1" applyProtection="1">
      <alignment horizontal="center" vertical="center" wrapText="1"/>
      <protection hidden="1"/>
    </xf>
    <xf numFmtId="14" fontId="5" fillId="4" borderId="14" xfId="0" applyNumberFormat="1" applyFont="1" applyFill="1" applyBorder="1" applyAlignment="1" applyProtection="1">
      <alignment horizontal="center" vertical="center" wrapText="1"/>
      <protection hidden="1"/>
    </xf>
    <xf numFmtId="6" fontId="5" fillId="4" borderId="8" xfId="0" applyNumberFormat="1" applyFont="1" applyFill="1" applyBorder="1" applyAlignment="1" applyProtection="1">
      <alignment horizontal="center" vertical="center" wrapText="1"/>
      <protection hidden="1"/>
    </xf>
    <xf numFmtId="0" fontId="5" fillId="4" borderId="8" xfId="0" applyFont="1" applyFill="1" applyBorder="1" applyAlignment="1" applyProtection="1">
      <alignment horizontal="center" vertical="center" wrapText="1"/>
      <protection hidden="1"/>
    </xf>
    <xf numFmtId="9" fontId="13" fillId="4" borderId="8" xfId="0" applyNumberFormat="1" applyFont="1" applyFill="1" applyBorder="1" applyAlignment="1" applyProtection="1">
      <alignment horizontal="center" vertical="center" wrapText="1"/>
      <protection hidden="1"/>
    </xf>
    <xf numFmtId="1" fontId="22" fillId="4" borderId="14" xfId="0" applyNumberFormat="1" applyFont="1" applyFill="1" applyBorder="1" applyAlignment="1" applyProtection="1">
      <alignment horizontal="center" vertical="center" wrapText="1"/>
      <protection hidden="1"/>
    </xf>
    <xf numFmtId="6" fontId="23" fillId="4" borderId="8" xfId="0" applyNumberFormat="1" applyFont="1" applyFill="1" applyBorder="1" applyAlignment="1" applyProtection="1">
      <alignment horizontal="center" vertical="center" wrapText="1"/>
      <protection hidden="1"/>
    </xf>
    <xf numFmtId="44" fontId="1" fillId="8" borderId="8" xfId="1" applyFont="1" applyFill="1" applyBorder="1" applyAlignment="1" applyProtection="1">
      <alignment horizontal="center" vertical="center" wrapText="1"/>
      <protection hidden="1"/>
    </xf>
    <xf numFmtId="14" fontId="5" fillId="4" borderId="14" xfId="0" applyNumberFormat="1" applyFont="1" applyFill="1" applyBorder="1" applyAlignment="1" applyProtection="1">
      <alignment vertical="center" wrapText="1"/>
      <protection hidden="1"/>
    </xf>
    <xf numFmtId="0" fontId="2" fillId="0" borderId="0" xfId="0" applyFont="1" applyAlignment="1">
      <alignment horizontal="center"/>
    </xf>
    <xf numFmtId="168" fontId="1" fillId="3" borderId="8" xfId="0" applyNumberFormat="1" applyFont="1" applyFill="1" applyBorder="1" applyAlignment="1" applyProtection="1">
      <alignment horizontal="center" vertical="center" wrapText="1"/>
      <protection locked="0"/>
    </xf>
    <xf numFmtId="168" fontId="22" fillId="4" borderId="41" xfId="0" applyNumberFormat="1" applyFont="1" applyFill="1" applyBorder="1" applyAlignment="1" applyProtection="1">
      <alignment horizontal="center" vertical="center" wrapText="1"/>
      <protection hidden="1"/>
    </xf>
    <xf numFmtId="14" fontId="1" fillId="3" borderId="8" xfId="0" applyNumberFormat="1" applyFont="1" applyFill="1" applyBorder="1" applyAlignment="1" applyProtection="1">
      <alignment horizontal="center" vertical="center" wrapText="1"/>
      <protection locked="0"/>
    </xf>
    <xf numFmtId="170" fontId="1" fillId="3" borderId="8" xfId="1" applyNumberFormat="1" applyFont="1" applyFill="1" applyBorder="1" applyAlignment="1" applyProtection="1">
      <alignment horizontal="center" vertical="center" wrapText="1"/>
      <protection locked="0"/>
    </xf>
    <xf numFmtId="0" fontId="22" fillId="0" borderId="0" xfId="0" applyFont="1" applyProtection="1">
      <protection hidden="1"/>
    </xf>
    <xf numFmtId="0" fontId="2" fillId="0" borderId="0" xfId="0" applyFont="1" applyProtection="1">
      <protection hidden="1"/>
    </xf>
    <xf numFmtId="0" fontId="21" fillId="0" borderId="41" xfId="0" applyFont="1" applyBorder="1" applyProtection="1">
      <protection hidden="1"/>
    </xf>
    <xf numFmtId="37" fontId="11" fillId="0" borderId="41" xfId="0" applyNumberFormat="1" applyFont="1" applyBorder="1" applyProtection="1">
      <protection hidden="1"/>
    </xf>
    <xf numFmtId="0" fontId="2" fillId="4" borderId="0" xfId="0" applyFont="1" applyFill="1" applyAlignment="1" applyProtection="1">
      <alignment horizontal="center" vertical="center"/>
      <protection hidden="1"/>
    </xf>
    <xf numFmtId="0" fontId="22" fillId="0" borderId="0" xfId="0" applyFont="1" applyAlignment="1" applyProtection="1">
      <alignment horizontal="left" vertical="center"/>
      <protection hidden="1"/>
    </xf>
    <xf numFmtId="0" fontId="21" fillId="0" borderId="41" xfId="0" applyFont="1" applyBorder="1" applyAlignment="1" applyProtection="1">
      <alignment horizontal="right"/>
      <protection hidden="1"/>
    </xf>
    <xf numFmtId="0" fontId="22" fillId="0" borderId="0" xfId="0" applyFont="1" applyAlignment="1" applyProtection="1">
      <alignment vertical="center"/>
      <protection hidden="1"/>
    </xf>
    <xf numFmtId="0" fontId="2" fillId="0" borderId="41" xfId="0" applyFont="1" applyBorder="1" applyProtection="1">
      <protection hidden="1"/>
    </xf>
    <xf numFmtId="0" fontId="2" fillId="0" borderId="0" xfId="0" applyFont="1" applyAlignment="1" applyProtection="1">
      <alignment horizontal="center" vertical="center"/>
      <protection hidden="1"/>
    </xf>
    <xf numFmtId="0" fontId="20" fillId="4" borderId="0" xfId="0" applyFont="1" applyFill="1" applyAlignment="1" applyProtection="1">
      <alignment horizontal="left"/>
      <protection hidden="1"/>
    </xf>
    <xf numFmtId="0" fontId="18" fillId="0" borderId="0" xfId="0" applyFont="1" applyProtection="1">
      <protection hidden="1"/>
    </xf>
    <xf numFmtId="0" fontId="18" fillId="0" borderId="0" xfId="0" applyFont="1" applyAlignment="1" applyProtection="1">
      <alignment horizontal="center" vertical="center"/>
      <protection hidden="1"/>
    </xf>
    <xf numFmtId="0" fontId="7" fillId="0" borderId="6" xfId="0" applyFont="1" applyBorder="1" applyAlignment="1" applyProtection="1">
      <alignment vertical="center"/>
      <protection hidden="1"/>
    </xf>
    <xf numFmtId="0" fontId="8" fillId="0" borderId="7" xfId="0" applyFont="1" applyBorder="1" applyProtection="1">
      <protection hidden="1"/>
    </xf>
    <xf numFmtId="0" fontId="8" fillId="4" borderId="7" xfId="0" applyFont="1" applyFill="1" applyBorder="1" applyAlignment="1" applyProtection="1">
      <alignment horizontal="center"/>
      <protection hidden="1"/>
    </xf>
    <xf numFmtId="0" fontId="7" fillId="4" borderId="7" xfId="0" applyFont="1" applyFill="1" applyBorder="1" applyAlignment="1" applyProtection="1">
      <alignment vertical="center"/>
      <protection hidden="1"/>
    </xf>
    <xf numFmtId="0" fontId="8" fillId="4" borderId="7" xfId="0" applyFont="1" applyFill="1" applyBorder="1" applyProtection="1">
      <protection hidden="1"/>
    </xf>
    <xf numFmtId="0" fontId="2" fillId="4" borderId="7" xfId="0" applyFont="1" applyFill="1" applyBorder="1" applyAlignment="1" applyProtection="1">
      <alignment horizontal="center" vertical="center"/>
      <protection hidden="1"/>
    </xf>
    <xf numFmtId="0" fontId="19" fillId="4" borderId="7" xfId="0" applyFont="1" applyFill="1" applyBorder="1" applyAlignment="1" applyProtection="1">
      <alignment horizontal="center" vertical="center"/>
      <protection hidden="1"/>
    </xf>
    <xf numFmtId="14" fontId="17" fillId="4" borderId="7" xfId="0" applyNumberFormat="1" applyFont="1" applyFill="1" applyBorder="1" applyAlignment="1" applyProtection="1">
      <alignment horizontal="center" vertical="center"/>
      <protection hidden="1"/>
    </xf>
    <xf numFmtId="0" fontId="2" fillId="0" borderId="4" xfId="0" applyFont="1" applyBorder="1" applyProtection="1">
      <protection hidden="1"/>
    </xf>
    <xf numFmtId="0" fontId="2" fillId="0" borderId="8" xfId="0" applyFont="1" applyBorder="1" applyProtection="1">
      <protection hidden="1"/>
    </xf>
    <xf numFmtId="0" fontId="10" fillId="0" borderId="12" xfId="0" applyFont="1" applyBorder="1" applyAlignment="1" applyProtection="1">
      <alignment horizontal="center" vertical="center" wrapText="1"/>
      <protection hidden="1"/>
    </xf>
    <xf numFmtId="0" fontId="10" fillId="0" borderId="3" xfId="0" applyFont="1" applyBorder="1" applyAlignment="1" applyProtection="1">
      <alignment horizontal="center" vertical="center" wrapText="1"/>
      <protection hidden="1"/>
    </xf>
    <xf numFmtId="0" fontId="10" fillId="0" borderId="2" xfId="0" applyFont="1" applyBorder="1" applyAlignment="1" applyProtection="1">
      <alignment horizontal="center" vertical="center" wrapText="1"/>
      <protection hidden="1"/>
    </xf>
    <xf numFmtId="0" fontId="22" fillId="0" borderId="3" xfId="0" applyFont="1" applyBorder="1" applyAlignment="1" applyProtection="1">
      <alignment horizontal="center" vertical="center" wrapText="1"/>
      <protection hidden="1"/>
    </xf>
    <xf numFmtId="0" fontId="11" fillId="0" borderId="0" xfId="0" applyFont="1" applyProtection="1">
      <protection hidden="1"/>
    </xf>
    <xf numFmtId="0" fontId="5" fillId="4" borderId="14" xfId="0" applyFont="1" applyFill="1" applyBorder="1" applyAlignment="1" applyProtection="1">
      <alignment horizontal="center" vertical="center" wrapText="1"/>
      <protection hidden="1"/>
    </xf>
    <xf numFmtId="165" fontId="13" fillId="4" borderId="7" xfId="1" applyNumberFormat="1" applyFont="1" applyFill="1" applyBorder="1" applyAlignment="1" applyProtection="1">
      <alignment horizontal="center" vertical="center" wrapText="1"/>
      <protection hidden="1"/>
    </xf>
    <xf numFmtId="6" fontId="5" fillId="4" borderId="15" xfId="0" applyNumberFormat="1" applyFont="1" applyFill="1" applyBorder="1" applyAlignment="1" applyProtection="1">
      <alignment horizontal="center" vertical="center" wrapText="1"/>
      <protection hidden="1"/>
    </xf>
    <xf numFmtId="6" fontId="5" fillId="4" borderId="41" xfId="0" applyNumberFormat="1" applyFont="1" applyFill="1" applyBorder="1" applyAlignment="1" applyProtection="1">
      <alignment horizontal="center" vertical="center" wrapText="1"/>
      <protection hidden="1"/>
    </xf>
    <xf numFmtId="6" fontId="5" fillId="4" borderId="16" xfId="0" applyNumberFormat="1" applyFont="1" applyFill="1" applyBorder="1" applyAlignment="1" applyProtection="1">
      <alignment horizontal="center" vertical="center" wrapText="1"/>
      <protection hidden="1"/>
    </xf>
    <xf numFmtId="9" fontId="1" fillId="4" borderId="8" xfId="0" applyNumberFormat="1" applyFont="1" applyFill="1" applyBorder="1" applyAlignment="1" applyProtection="1">
      <alignment horizontal="center" vertical="center" wrapText="1"/>
      <protection hidden="1"/>
    </xf>
    <xf numFmtId="0" fontId="22" fillId="4" borderId="14" xfId="0" applyFont="1" applyFill="1" applyBorder="1" applyAlignment="1" applyProtection="1">
      <alignment horizontal="left" vertical="center" wrapText="1"/>
      <protection hidden="1"/>
    </xf>
    <xf numFmtId="0" fontId="24" fillId="0" borderId="41" xfId="0" applyFont="1" applyBorder="1" applyAlignment="1" applyProtection="1">
      <alignment horizontal="center" vertical="center" wrapText="1"/>
      <protection hidden="1"/>
    </xf>
    <xf numFmtId="9" fontId="27" fillId="4" borderId="8" xfId="0" applyNumberFormat="1" applyFont="1" applyFill="1" applyBorder="1" applyAlignment="1" applyProtection="1">
      <alignment horizontal="center" vertical="center" wrapText="1"/>
      <protection hidden="1"/>
    </xf>
    <xf numFmtId="9" fontId="1" fillId="3" borderId="8" xfId="0" applyNumberFormat="1" applyFont="1" applyFill="1" applyBorder="1" applyAlignment="1" applyProtection="1">
      <alignment horizontal="center" vertical="center" wrapText="1"/>
      <protection locked="0"/>
    </xf>
    <xf numFmtId="44" fontId="22" fillId="4" borderId="8" xfId="1" applyFont="1" applyFill="1" applyBorder="1" applyAlignment="1" applyProtection="1">
      <alignment horizontal="center" vertical="center" wrapText="1"/>
      <protection hidden="1"/>
    </xf>
    <xf numFmtId="0" fontId="22" fillId="4" borderId="8" xfId="0" applyFont="1" applyFill="1" applyBorder="1" applyAlignment="1" applyProtection="1">
      <alignment horizontal="center" vertical="center" wrapText="1"/>
      <protection hidden="1"/>
    </xf>
    <xf numFmtId="0" fontId="28" fillId="0" borderId="41" xfId="0" applyFont="1" applyBorder="1" applyAlignment="1" applyProtection="1">
      <alignment horizontal="center" vertical="center" wrapText="1"/>
      <protection hidden="1"/>
    </xf>
    <xf numFmtId="0" fontId="2" fillId="6" borderId="2" xfId="0" applyFont="1" applyFill="1" applyBorder="1"/>
    <xf numFmtId="0" fontId="4" fillId="6" borderId="0" xfId="0" applyFont="1" applyFill="1" applyAlignment="1">
      <alignment horizontal="right"/>
    </xf>
    <xf numFmtId="0" fontId="4" fillId="6" borderId="0" xfId="0" applyFont="1" applyFill="1" applyAlignment="1">
      <alignment horizontal="right" vertical="center"/>
    </xf>
    <xf numFmtId="0" fontId="4" fillId="6" borderId="5" xfId="0" applyFont="1" applyFill="1" applyBorder="1" applyAlignment="1">
      <alignment horizontal="right" vertical="center"/>
    </xf>
    <xf numFmtId="0" fontId="2" fillId="6" borderId="0" xfId="0" applyFont="1" applyFill="1"/>
    <xf numFmtId="0" fontId="3" fillId="0" borderId="15" xfId="0" applyFont="1" applyBorder="1"/>
    <xf numFmtId="0" fontId="3" fillId="0" borderId="35" xfId="0" applyFont="1" applyBorder="1"/>
    <xf numFmtId="0" fontId="3" fillId="0" borderId="16" xfId="0" applyFont="1" applyBorder="1"/>
    <xf numFmtId="0" fontId="3" fillId="0" borderId="0" xfId="0" applyFont="1"/>
    <xf numFmtId="14" fontId="18" fillId="3" borderId="0" xfId="0" applyNumberFormat="1" applyFont="1" applyFill="1" applyAlignment="1" applyProtection="1">
      <alignment horizontal="center"/>
      <protection locked="0"/>
    </xf>
    <xf numFmtId="0" fontId="11" fillId="0" borderId="0" xfId="0" applyFont="1" applyAlignment="1">
      <alignment vertical="center" wrapText="1"/>
    </xf>
    <xf numFmtId="0" fontId="30" fillId="0" borderId="6" xfId="0" applyFont="1" applyBorder="1" applyAlignment="1">
      <alignment vertical="center"/>
    </xf>
    <xf numFmtId="0" fontId="31" fillId="0" borderId="7" xfId="0" applyFont="1" applyBorder="1"/>
    <xf numFmtId="0" fontId="31" fillId="4" borderId="7" xfId="0" applyFont="1" applyFill="1" applyBorder="1" applyAlignment="1">
      <alignment horizontal="center"/>
    </xf>
    <xf numFmtId="0" fontId="30" fillId="4" borderId="7" xfId="0" applyFont="1" applyFill="1" applyBorder="1" applyAlignment="1">
      <alignment vertical="center"/>
    </xf>
    <xf numFmtId="0" fontId="31" fillId="4" borderId="7" xfId="0" applyFont="1" applyFill="1" applyBorder="1"/>
    <xf numFmtId="0" fontId="11" fillId="0" borderId="0" xfId="0" applyFont="1" applyAlignment="1">
      <alignment horizontal="center" vertical="center"/>
    </xf>
    <xf numFmtId="0" fontId="11" fillId="4" borderId="7" xfId="0" applyFont="1" applyFill="1" applyBorder="1" applyAlignment="1">
      <alignment horizontal="center" vertical="center"/>
    </xf>
    <xf numFmtId="14" fontId="11" fillId="4" borderId="7" xfId="0" applyNumberFormat="1" applyFont="1" applyFill="1" applyBorder="1" applyAlignment="1">
      <alignment horizontal="center" vertical="center"/>
    </xf>
    <xf numFmtId="0" fontId="11" fillId="0" borderId="4" xfId="0" applyFont="1" applyBorder="1"/>
    <xf numFmtId="0" fontId="5" fillId="4" borderId="14" xfId="0" applyFont="1" applyFill="1" applyBorder="1" applyAlignment="1">
      <alignment horizontal="center" vertical="center" wrapText="1"/>
    </xf>
    <xf numFmtId="0" fontId="5" fillId="4" borderId="8" xfId="0" applyFont="1" applyFill="1" applyBorder="1" applyAlignment="1">
      <alignment horizontal="center" vertical="center" wrapText="1"/>
    </xf>
    <xf numFmtId="6" fontId="5" fillId="4" borderId="8" xfId="0" applyNumberFormat="1" applyFont="1" applyFill="1" applyBorder="1" applyAlignment="1">
      <alignment horizontal="center" vertical="center" wrapText="1"/>
    </xf>
    <xf numFmtId="9" fontId="13" fillId="4" borderId="8" xfId="0" applyNumberFormat="1" applyFont="1" applyFill="1" applyBorder="1" applyAlignment="1">
      <alignment horizontal="center" vertical="center" wrapText="1"/>
    </xf>
    <xf numFmtId="171" fontId="27" fillId="4" borderId="7" xfId="1" applyNumberFormat="1" applyFont="1" applyFill="1" applyBorder="1" applyAlignment="1">
      <alignment horizontal="center" vertical="center" wrapText="1"/>
    </xf>
    <xf numFmtId="6" fontId="5" fillId="4" borderId="41" xfId="0" applyNumberFormat="1" applyFont="1" applyFill="1" applyBorder="1" applyAlignment="1">
      <alignment horizontal="center" vertical="center" wrapText="1"/>
    </xf>
    <xf numFmtId="6" fontId="5" fillId="4" borderId="16" xfId="0" applyNumberFormat="1" applyFont="1" applyFill="1" applyBorder="1" applyAlignment="1">
      <alignment horizontal="center" vertical="center" wrapText="1"/>
    </xf>
    <xf numFmtId="6" fontId="5" fillId="4" borderId="15" xfId="0" applyNumberFormat="1" applyFont="1" applyFill="1" applyBorder="1" applyAlignment="1">
      <alignment horizontal="center" vertical="center" wrapText="1"/>
    </xf>
    <xf numFmtId="9" fontId="1" fillId="4" borderId="8" xfId="0" applyNumberFormat="1" applyFont="1" applyFill="1" applyBorder="1" applyAlignment="1">
      <alignment horizontal="center" vertical="center" wrapText="1"/>
    </xf>
    <xf numFmtId="171" fontId="1" fillId="4" borderId="8" xfId="0" applyNumberFormat="1" applyFont="1" applyFill="1" applyBorder="1" applyAlignment="1" applyProtection="1">
      <alignment horizontal="center" vertical="center" wrapText="1"/>
      <protection hidden="1"/>
    </xf>
    <xf numFmtId="171" fontId="1" fillId="4" borderId="8" xfId="1" applyNumberFormat="1" applyFont="1" applyFill="1" applyBorder="1" applyAlignment="1" applyProtection="1">
      <alignment horizontal="center" vertical="center" wrapText="1"/>
      <protection hidden="1"/>
    </xf>
    <xf numFmtId="171" fontId="1" fillId="4" borderId="8" xfId="0" applyNumberFormat="1" applyFont="1" applyFill="1" applyBorder="1" applyAlignment="1" applyProtection="1">
      <alignment horizontal="center" vertical="center" wrapText="1"/>
      <protection locked="0"/>
    </xf>
    <xf numFmtId="0" fontId="22" fillId="4" borderId="14" xfId="0" applyFont="1" applyFill="1" applyBorder="1" applyAlignment="1">
      <alignment horizontal="left" vertical="center" wrapText="1"/>
    </xf>
    <xf numFmtId="1" fontId="1" fillId="4" borderId="8" xfId="0" applyNumberFormat="1" applyFont="1" applyFill="1" applyBorder="1" applyAlignment="1" applyProtection="1">
      <alignment horizontal="center" vertical="center" wrapText="1"/>
      <protection hidden="1"/>
    </xf>
    <xf numFmtId="170" fontId="2" fillId="0" borderId="0" xfId="0" applyNumberFormat="1" applyFont="1" applyAlignment="1">
      <alignment horizontal="center" vertical="center"/>
    </xf>
    <xf numFmtId="0" fontId="14" fillId="0" borderId="0" xfId="0" applyFont="1"/>
    <xf numFmtId="0" fontId="11" fillId="0" borderId="15" xfId="0" applyFont="1" applyBorder="1" applyAlignment="1">
      <alignment horizontal="left"/>
    </xf>
    <xf numFmtId="0" fontId="11" fillId="0" borderId="35" xfId="0" applyFont="1" applyBorder="1" applyAlignment="1">
      <alignment horizontal="left"/>
    </xf>
    <xf numFmtId="0" fontId="35" fillId="0" borderId="0" xfId="0" applyFont="1"/>
    <xf numFmtId="0" fontId="40" fillId="0" borderId="0" xfId="0" applyFont="1"/>
    <xf numFmtId="0" fontId="41" fillId="0" borderId="0" xfId="0" applyFont="1"/>
    <xf numFmtId="0" fontId="41" fillId="4" borderId="6" xfId="0" applyFont="1" applyFill="1" applyBorder="1" applyAlignment="1">
      <alignment horizontal="left"/>
    </xf>
    <xf numFmtId="0" fontId="41" fillId="4" borderId="7" xfId="0" applyFont="1" applyFill="1" applyBorder="1"/>
    <xf numFmtId="0" fontId="41" fillId="4" borderId="11" xfId="0" applyFont="1" applyFill="1" applyBorder="1"/>
    <xf numFmtId="0" fontId="41" fillId="4" borderId="10" xfId="0" applyFont="1" applyFill="1" applyBorder="1" applyAlignment="1">
      <alignment horizontal="center" vertical="center"/>
    </xf>
    <xf numFmtId="0" fontId="39" fillId="4" borderId="10" xfId="0" applyFont="1" applyFill="1" applyBorder="1" applyAlignment="1">
      <alignment horizontal="center" vertical="center"/>
    </xf>
    <xf numFmtId="0" fontId="41" fillId="4" borderId="0" xfId="0" applyFont="1" applyFill="1" applyAlignment="1">
      <alignment horizontal="center" vertical="center" wrapText="1"/>
    </xf>
    <xf numFmtId="0" fontId="39" fillId="4" borderId="18" xfId="0" applyFont="1" applyFill="1" applyBorder="1" applyAlignment="1">
      <alignment horizontal="center" vertical="center" wrapText="1"/>
    </xf>
    <xf numFmtId="0" fontId="39" fillId="4" borderId="19" xfId="0" applyFont="1" applyFill="1" applyBorder="1" applyAlignment="1">
      <alignment horizontal="center" vertical="center" wrapText="1"/>
    </xf>
    <xf numFmtId="0" fontId="39" fillId="4" borderId="38" xfId="0" applyFont="1" applyFill="1" applyBorder="1" applyAlignment="1">
      <alignment horizontal="center" vertical="center" wrapText="1"/>
    </xf>
    <xf numFmtId="0" fontId="39" fillId="4" borderId="39" xfId="0" applyFont="1" applyFill="1" applyBorder="1" applyAlignment="1">
      <alignment horizontal="center" vertical="center" wrapText="1"/>
    </xf>
    <xf numFmtId="0" fontId="39" fillId="4" borderId="40" xfId="0" applyFont="1" applyFill="1" applyBorder="1" applyAlignment="1">
      <alignment horizontal="center" vertical="center" wrapText="1"/>
    </xf>
    <xf numFmtId="0" fontId="41" fillId="4" borderId="10" xfId="0" applyFont="1" applyFill="1" applyBorder="1" applyAlignment="1">
      <alignment horizontal="left" vertical="center" wrapText="1"/>
    </xf>
    <xf numFmtId="164" fontId="41" fillId="4" borderId="17" xfId="0" applyNumberFormat="1" applyFont="1" applyFill="1" applyBorder="1" applyAlignment="1">
      <alignment horizontal="center" vertical="center" wrapText="1"/>
    </xf>
    <xf numFmtId="0" fontId="41" fillId="4" borderId="1" xfId="0" applyFont="1" applyFill="1" applyBorder="1" applyAlignment="1">
      <alignment horizontal="left" vertical="center" wrapText="1"/>
    </xf>
    <xf numFmtId="0" fontId="41" fillId="4" borderId="33" xfId="0" applyFont="1" applyFill="1" applyBorder="1" applyAlignment="1">
      <alignment horizontal="left" vertical="center" wrapText="1"/>
    </xf>
    <xf numFmtId="164" fontId="41" fillId="4" borderId="26" xfId="0" applyNumberFormat="1" applyFont="1" applyFill="1" applyBorder="1" applyAlignment="1">
      <alignment horizontal="center" vertical="center" wrapText="1"/>
    </xf>
    <xf numFmtId="0" fontId="41" fillId="4" borderId="19" xfId="0" applyFont="1" applyFill="1" applyBorder="1" applyAlignment="1">
      <alignment horizontal="left" vertical="center" wrapText="1"/>
    </xf>
    <xf numFmtId="0" fontId="41" fillId="4" borderId="4" xfId="0" applyFont="1" applyFill="1" applyBorder="1" applyAlignment="1">
      <alignment horizontal="left" vertical="top" wrapText="1"/>
    </xf>
    <xf numFmtId="0" fontId="41" fillId="4" borderId="19" xfId="0" applyFont="1" applyFill="1" applyBorder="1" applyAlignment="1">
      <alignment horizontal="left" vertical="top" wrapText="1"/>
    </xf>
    <xf numFmtId="0" fontId="41" fillId="4" borderId="22" xfId="0" applyFont="1" applyFill="1" applyBorder="1" applyAlignment="1">
      <alignment horizontal="left" vertical="top" wrapText="1"/>
    </xf>
    <xf numFmtId="164" fontId="41" fillId="4" borderId="24" xfId="0" applyNumberFormat="1" applyFont="1" applyFill="1" applyBorder="1" applyAlignment="1">
      <alignment horizontal="center" vertical="center" wrapText="1"/>
    </xf>
    <xf numFmtId="0" fontId="41" fillId="4" borderId="6" xfId="0" applyFont="1" applyFill="1" applyBorder="1" applyAlignment="1">
      <alignment horizontal="left" vertical="top" wrapText="1"/>
    </xf>
    <xf numFmtId="0" fontId="41" fillId="4" borderId="4" xfId="0" applyFont="1" applyFill="1" applyBorder="1" applyAlignment="1">
      <alignment horizontal="left" vertical="center" wrapText="1"/>
    </xf>
    <xf numFmtId="0" fontId="41" fillId="4" borderId="6" xfId="0" applyFont="1" applyFill="1" applyBorder="1" applyAlignment="1">
      <alignment horizontal="left" vertical="center" wrapText="1"/>
    </xf>
    <xf numFmtId="0" fontId="41" fillId="4" borderId="25" xfId="0" applyFont="1" applyFill="1" applyBorder="1" applyAlignment="1">
      <alignment horizontal="left" vertical="top" wrapText="1"/>
    </xf>
    <xf numFmtId="164" fontId="41" fillId="4" borderId="23" xfId="0" applyNumberFormat="1" applyFont="1" applyFill="1" applyBorder="1" applyAlignment="1">
      <alignment horizontal="center" vertical="center"/>
    </xf>
    <xf numFmtId="0" fontId="41" fillId="4" borderId="4" xfId="0" applyFont="1" applyFill="1" applyBorder="1" applyAlignment="1">
      <alignment horizontal="left"/>
    </xf>
    <xf numFmtId="0" fontId="40" fillId="4" borderId="0" xfId="0" applyFont="1" applyFill="1"/>
    <xf numFmtId="0" fontId="41" fillId="4" borderId="2" xfId="0" applyFont="1" applyFill="1" applyBorder="1" applyAlignment="1">
      <alignment horizontal="left" vertical="top" wrapText="1"/>
    </xf>
    <xf numFmtId="164" fontId="41" fillId="4" borderId="26" xfId="0" applyNumberFormat="1" applyFont="1" applyFill="1" applyBorder="1" applyAlignment="1">
      <alignment horizontal="center" vertical="center"/>
    </xf>
    <xf numFmtId="0" fontId="41" fillId="4" borderId="1" xfId="0" applyFont="1" applyFill="1" applyBorder="1" applyAlignment="1">
      <alignment horizontal="left"/>
    </xf>
    <xf numFmtId="0" fontId="41" fillId="4" borderId="0" xfId="0" applyFont="1" applyFill="1"/>
    <xf numFmtId="164" fontId="41" fillId="4" borderId="17" xfId="0" applyNumberFormat="1" applyFont="1" applyFill="1" applyBorder="1" applyAlignment="1">
      <alignment horizontal="center" vertical="center"/>
    </xf>
    <xf numFmtId="164" fontId="41" fillId="5" borderId="17" xfId="0" applyNumberFormat="1" applyFont="1" applyFill="1" applyBorder="1" applyAlignment="1">
      <alignment horizontal="center" vertical="center"/>
    </xf>
    <xf numFmtId="164" fontId="41" fillId="5" borderId="28" xfId="0" applyNumberFormat="1" applyFont="1" applyFill="1" applyBorder="1" applyAlignment="1">
      <alignment horizontal="center" vertical="center"/>
    </xf>
    <xf numFmtId="0" fontId="40" fillId="2" borderId="0" xfId="0" applyFont="1" applyFill="1"/>
    <xf numFmtId="0" fontId="41" fillId="4" borderId="17" xfId="0" applyFont="1" applyFill="1" applyBorder="1" applyAlignment="1">
      <alignment horizontal="center" vertical="center"/>
    </xf>
    <xf numFmtId="0" fontId="40" fillId="4" borderId="37" xfId="0" applyFont="1" applyFill="1" applyBorder="1"/>
    <xf numFmtId="164" fontId="40" fillId="4" borderId="17" xfId="0" applyNumberFormat="1" applyFont="1" applyFill="1" applyBorder="1"/>
    <xf numFmtId="0" fontId="39" fillId="4" borderId="31" xfId="0" applyFont="1" applyFill="1" applyBorder="1" applyAlignment="1">
      <alignment horizontal="center" vertical="center" wrapText="1"/>
    </xf>
    <xf numFmtId="0" fontId="35" fillId="4" borderId="4" xfId="0" applyFont="1" applyFill="1" applyBorder="1"/>
    <xf numFmtId="0" fontId="41" fillId="4" borderId="0" xfId="0" applyFont="1" applyFill="1" applyAlignment="1">
      <alignment horizontal="left"/>
    </xf>
    <xf numFmtId="0" fontId="35" fillId="4" borderId="6" xfId="0" applyFont="1" applyFill="1" applyBorder="1"/>
    <xf numFmtId="0" fontId="41" fillId="4" borderId="7" xfId="0" applyFont="1" applyFill="1" applyBorder="1" applyAlignment="1">
      <alignment horizontal="left"/>
    </xf>
    <xf numFmtId="164" fontId="35" fillId="4" borderId="0" xfId="0" applyNumberFormat="1" applyFont="1" applyFill="1"/>
    <xf numFmtId="0" fontId="3" fillId="0" borderId="15" xfId="0" applyFont="1" applyBorder="1" applyAlignment="1">
      <alignment horizontal="left"/>
    </xf>
    <xf numFmtId="0" fontId="3" fillId="0" borderId="35" xfId="0" applyFont="1" applyBorder="1" applyAlignment="1">
      <alignment horizontal="left"/>
    </xf>
    <xf numFmtId="0" fontId="3" fillId="0" borderId="0" xfId="0" applyFont="1" applyAlignment="1">
      <alignment horizontal="left"/>
    </xf>
    <xf numFmtId="0" fontId="11" fillId="0" borderId="0" xfId="0" applyFont="1" applyAlignment="1">
      <alignment horizontal="left" vertical="center" wrapText="1"/>
    </xf>
    <xf numFmtId="0" fontId="2" fillId="0" borderId="38" xfId="0" applyFont="1" applyBorder="1" applyAlignment="1">
      <alignment horizontal="left"/>
    </xf>
    <xf numFmtId="0" fontId="2" fillId="0" borderId="39" xfId="0" applyFont="1" applyBorder="1" applyAlignment="1">
      <alignment horizontal="left"/>
    </xf>
    <xf numFmtId="0" fontId="2" fillId="0" borderId="40" xfId="0" applyFont="1" applyBorder="1" applyAlignment="1">
      <alignment horizontal="left"/>
    </xf>
    <xf numFmtId="168" fontId="5" fillId="4" borderId="8" xfId="0" applyNumberFormat="1" applyFont="1" applyFill="1" applyBorder="1" applyAlignment="1">
      <alignment horizontal="center" vertical="center" wrapText="1"/>
    </xf>
    <xf numFmtId="168" fontId="2" fillId="0" borderId="0" xfId="0" applyNumberFormat="1" applyFont="1" applyAlignment="1">
      <alignment horizontal="center" vertical="center"/>
    </xf>
    <xf numFmtId="168" fontId="2" fillId="0" borderId="0" xfId="0" applyNumberFormat="1" applyFont="1"/>
    <xf numFmtId="168" fontId="0" fillId="0" borderId="0" xfId="0" applyNumberFormat="1"/>
    <xf numFmtId="168" fontId="5" fillId="4" borderId="8" xfId="0" applyNumberFormat="1" applyFont="1" applyFill="1" applyBorder="1" applyAlignment="1" applyProtection="1">
      <alignment horizontal="center" vertical="center" wrapText="1"/>
      <protection hidden="1"/>
    </xf>
    <xf numFmtId="0" fontId="0" fillId="2" borderId="2" xfId="0" applyFill="1" applyBorder="1"/>
    <xf numFmtId="0" fontId="43" fillId="2" borderId="4" xfId="0" applyFont="1" applyFill="1" applyBorder="1" applyAlignment="1">
      <alignment horizontal="left" vertical="center" indent="5"/>
    </xf>
    <xf numFmtId="0" fontId="0" fillId="2" borderId="0" xfId="0" applyFill="1"/>
    <xf numFmtId="0" fontId="43" fillId="2" borderId="4" xfId="0" applyFont="1" applyFill="1" applyBorder="1" applyAlignment="1">
      <alignment horizontal="left" vertical="center" indent="10"/>
    </xf>
    <xf numFmtId="0" fontId="0" fillId="2" borderId="7" xfId="0" applyFill="1" applyBorder="1"/>
    <xf numFmtId="0" fontId="45" fillId="2" borderId="0" xfId="2" applyFont="1" applyFill="1" applyBorder="1"/>
    <xf numFmtId="0" fontId="0" fillId="2" borderId="4" xfId="0" applyFill="1" applyBorder="1"/>
    <xf numFmtId="0" fontId="0" fillId="2" borderId="0" xfId="0" applyFill="1" applyAlignment="1">
      <alignment horizontal="right"/>
    </xf>
    <xf numFmtId="0" fontId="0" fillId="2" borderId="1" xfId="0" applyFill="1" applyBorder="1" applyAlignment="1">
      <alignment vertical="center"/>
    </xf>
    <xf numFmtId="0" fontId="0" fillId="2" borderId="4" xfId="0" applyFill="1" applyBorder="1" applyAlignment="1">
      <alignment vertical="center"/>
    </xf>
    <xf numFmtId="0" fontId="0" fillId="2" borderId="3" xfId="0" applyFill="1" applyBorder="1"/>
    <xf numFmtId="0" fontId="0" fillId="2" borderId="5" xfId="0" applyFill="1" applyBorder="1"/>
    <xf numFmtId="0" fontId="0" fillId="2" borderId="8" xfId="0" applyFill="1" applyBorder="1"/>
    <xf numFmtId="0" fontId="43" fillId="2" borderId="6" xfId="0" applyFont="1" applyFill="1" applyBorder="1" applyAlignment="1">
      <alignment horizontal="left" vertical="center" indent="5"/>
    </xf>
    <xf numFmtId="0" fontId="44" fillId="2" borderId="4" xfId="0" applyFont="1" applyFill="1" applyBorder="1" applyAlignment="1">
      <alignment vertical="center"/>
    </xf>
    <xf numFmtId="0" fontId="7" fillId="0" borderId="0" xfId="0" applyFont="1" applyAlignment="1" applyProtection="1">
      <alignment horizontal="right" vertical="center"/>
      <protection hidden="1"/>
    </xf>
    <xf numFmtId="0" fontId="7" fillId="0" borderId="4" xfId="0" applyFont="1" applyBorder="1" applyAlignment="1" applyProtection="1">
      <alignment horizontal="right" vertical="center"/>
      <protection hidden="1"/>
    </xf>
    <xf numFmtId="0" fontId="2" fillId="0" borderId="15" xfId="0" applyFont="1" applyBorder="1" applyAlignment="1">
      <alignment horizontal="left"/>
    </xf>
    <xf numFmtId="0" fontId="2" fillId="0" borderId="35" xfId="0" applyFont="1" applyBorder="1" applyAlignment="1">
      <alignment horizontal="left"/>
    </xf>
    <xf numFmtId="0" fontId="2" fillId="0" borderId="16" xfId="0" applyFont="1" applyBorder="1" applyAlignment="1">
      <alignment horizontal="left"/>
    </xf>
    <xf numFmtId="0" fontId="41" fillId="4" borderId="36" xfId="0" applyFont="1" applyFill="1" applyBorder="1" applyAlignment="1">
      <alignment horizontal="left" vertical="center" wrapText="1"/>
    </xf>
    <xf numFmtId="0" fontId="41" fillId="4" borderId="20" xfId="0" applyFont="1" applyFill="1" applyBorder="1" applyAlignment="1">
      <alignment horizontal="left" vertical="center" wrapText="1"/>
    </xf>
    <xf numFmtId="0" fontId="41" fillId="4" borderId="34" xfId="0" applyFont="1" applyFill="1" applyBorder="1" applyAlignment="1">
      <alignment horizontal="left" vertical="center" wrapText="1"/>
    </xf>
    <xf numFmtId="0" fontId="41" fillId="4" borderId="32" xfId="0" applyFont="1" applyFill="1" applyBorder="1" applyAlignment="1">
      <alignment horizontal="left" vertical="center" wrapText="1"/>
    </xf>
    <xf numFmtId="168" fontId="29" fillId="4" borderId="0" xfId="0" applyNumberFormat="1" applyFont="1" applyFill="1" applyAlignment="1" applyProtection="1">
      <alignment horizontal="center"/>
      <protection locked="0"/>
    </xf>
    <xf numFmtId="0" fontId="12" fillId="4" borderId="0" xfId="0" applyFont="1" applyFill="1" applyAlignment="1" applyProtection="1">
      <alignment horizontal="center"/>
      <protection hidden="1"/>
    </xf>
    <xf numFmtId="168" fontId="29" fillId="4" borderId="0" xfId="0" applyNumberFormat="1" applyFont="1" applyFill="1" applyAlignment="1" applyProtection="1">
      <alignment horizontal="left"/>
      <protection locked="0"/>
    </xf>
    <xf numFmtId="0" fontId="2" fillId="4" borderId="0" xfId="0" applyFont="1" applyFill="1" applyProtection="1">
      <protection hidden="1"/>
    </xf>
    <xf numFmtId="0" fontId="32" fillId="0" borderId="4" xfId="0" applyFont="1" applyBorder="1" applyAlignment="1" applyProtection="1">
      <alignment horizontal="center"/>
      <protection hidden="1"/>
    </xf>
    <xf numFmtId="0" fontId="32" fillId="0" borderId="8" xfId="0" applyFont="1" applyBorder="1" applyAlignment="1" applyProtection="1">
      <alignment horizontal="center"/>
      <protection hidden="1"/>
    </xf>
    <xf numFmtId="0" fontId="22" fillId="2" borderId="20" xfId="0" applyFont="1" applyFill="1" applyBorder="1" applyAlignment="1">
      <alignment horizontal="left" vertical="center" wrapText="1"/>
    </xf>
    <xf numFmtId="49" fontId="22" fillId="0" borderId="17" xfId="0" applyNumberFormat="1" applyFont="1" applyBorder="1" applyAlignment="1">
      <alignment horizontal="left" vertical="center" wrapText="1"/>
    </xf>
    <xf numFmtId="0" fontId="22" fillId="2" borderId="20" xfId="0" applyFont="1" applyFill="1" applyBorder="1" applyAlignment="1">
      <alignment horizontal="left" vertical="center"/>
    </xf>
    <xf numFmtId="0" fontId="22" fillId="2" borderId="17" xfId="0" applyFont="1" applyFill="1" applyBorder="1" applyAlignment="1">
      <alignment horizontal="left" vertical="center"/>
    </xf>
    <xf numFmtId="0" fontId="22" fillId="2" borderId="45" xfId="0" applyFont="1" applyFill="1" applyBorder="1" applyAlignment="1">
      <alignment horizontal="left" vertical="center"/>
    </xf>
    <xf numFmtId="0" fontId="22" fillId="2" borderId="25" xfId="0" applyFont="1" applyFill="1" applyBorder="1" applyAlignment="1">
      <alignment horizontal="left" vertical="center"/>
    </xf>
    <xf numFmtId="1" fontId="22" fillId="2" borderId="20" xfId="0" applyNumberFormat="1" applyFont="1" applyFill="1" applyBorder="1" applyAlignment="1">
      <alignment horizontal="left" vertical="center"/>
    </xf>
    <xf numFmtId="1" fontId="22" fillId="0" borderId="20" xfId="0" applyNumberFormat="1" applyFont="1" applyBorder="1" applyAlignment="1">
      <alignment horizontal="left" vertical="center"/>
    </xf>
    <xf numFmtId="1" fontId="22" fillId="2" borderId="25" xfId="0" applyNumberFormat="1" applyFont="1" applyFill="1" applyBorder="1" applyAlignment="1">
      <alignment horizontal="left" vertical="center"/>
    </xf>
    <xf numFmtId="0" fontId="22" fillId="0" borderId="25" xfId="0" applyFont="1" applyBorder="1" applyAlignment="1">
      <alignment horizontal="left" vertical="center"/>
    </xf>
    <xf numFmtId="0" fontId="22" fillId="2" borderId="11" xfId="0" applyFont="1" applyFill="1" applyBorder="1" applyAlignment="1">
      <alignment horizontal="left" vertical="center"/>
    </xf>
    <xf numFmtId="0" fontId="22" fillId="0" borderId="20" xfId="0" applyFont="1" applyBorder="1" applyAlignment="1">
      <alignment horizontal="left" vertical="center"/>
    </xf>
    <xf numFmtId="0" fontId="22" fillId="2" borderId="20" xfId="0" applyFont="1" applyFill="1" applyBorder="1" applyAlignment="1">
      <alignment horizontal="left"/>
    </xf>
    <xf numFmtId="0" fontId="22" fillId="2" borderId="25" xfId="0" applyFont="1" applyFill="1" applyBorder="1" applyAlignment="1">
      <alignment horizontal="left" vertical="center" wrapText="1"/>
    </xf>
    <xf numFmtId="1" fontId="22" fillId="2" borderId="17" xfId="0" applyNumberFormat="1" applyFont="1" applyFill="1" applyBorder="1" applyAlignment="1">
      <alignment horizontal="left" vertical="center"/>
    </xf>
    <xf numFmtId="1" fontId="22" fillId="2" borderId="20" xfId="0" applyNumberFormat="1" applyFont="1" applyFill="1" applyBorder="1" applyAlignment="1">
      <alignment horizontal="left"/>
    </xf>
    <xf numFmtId="0" fontId="47" fillId="0" borderId="0" xfId="0" applyFont="1" applyAlignment="1">
      <alignment vertical="top"/>
    </xf>
    <xf numFmtId="0" fontId="43" fillId="2" borderId="1" xfId="0" applyFont="1" applyFill="1" applyBorder="1" applyAlignment="1">
      <alignment horizontal="left" vertical="center" indent="10"/>
    </xf>
    <xf numFmtId="0" fontId="43" fillId="2" borderId="1" xfId="0" applyFont="1" applyFill="1" applyBorder="1" applyAlignment="1">
      <alignment horizontal="left" vertical="center" indent="5"/>
    </xf>
    <xf numFmtId="0" fontId="44" fillId="2" borderId="6" xfId="0" applyFont="1" applyFill="1" applyBorder="1" applyAlignment="1">
      <alignment vertical="center"/>
    </xf>
    <xf numFmtId="0" fontId="39" fillId="4" borderId="48" xfId="0" applyFont="1" applyFill="1" applyBorder="1" applyAlignment="1">
      <alignment horizontal="left"/>
    </xf>
    <xf numFmtId="0" fontId="41" fillId="4" borderId="21" xfId="0" applyFont="1" applyFill="1" applyBorder="1" applyAlignment="1">
      <alignment horizontal="center" vertical="center"/>
    </xf>
    <xf numFmtId="0" fontId="35" fillId="4" borderId="0" xfId="0" applyFont="1" applyFill="1"/>
    <xf numFmtId="0" fontId="35" fillId="4" borderId="7" xfId="0" applyFont="1" applyFill="1" applyBorder="1"/>
    <xf numFmtId="0" fontId="41" fillId="4" borderId="44" xfId="0" applyFont="1" applyFill="1" applyBorder="1"/>
    <xf numFmtId="0" fontId="41" fillId="4" borderId="0" xfId="0" applyFont="1" applyFill="1" applyAlignment="1">
      <alignment vertical="center"/>
    </xf>
    <xf numFmtId="0" fontId="41" fillId="4" borderId="10" xfId="0" applyFont="1" applyFill="1" applyBorder="1" applyAlignment="1">
      <alignment vertical="center"/>
    </xf>
    <xf numFmtId="0" fontId="41" fillId="4" borderId="10" xfId="0" applyFont="1" applyFill="1" applyBorder="1"/>
    <xf numFmtId="0" fontId="40" fillId="4" borderId="10" xfId="0" applyFont="1" applyFill="1" applyBorder="1"/>
    <xf numFmtId="0" fontId="40" fillId="3" borderId="42" xfId="0" applyFont="1" applyFill="1" applyBorder="1" applyAlignment="1" applyProtection="1">
      <alignment horizontal="center"/>
      <protection locked="0"/>
    </xf>
    <xf numFmtId="0" fontId="40" fillId="3" borderId="31" xfId="0" applyFont="1" applyFill="1" applyBorder="1" applyAlignment="1" applyProtection="1">
      <alignment horizontal="center"/>
      <protection locked="0"/>
    </xf>
    <xf numFmtId="0" fontId="40" fillId="3" borderId="49" xfId="0" applyFont="1" applyFill="1" applyBorder="1" applyAlignment="1" applyProtection="1">
      <alignment horizontal="center"/>
      <protection locked="0"/>
    </xf>
    <xf numFmtId="0" fontId="41" fillId="4" borderId="48" xfId="0" applyFont="1" applyFill="1" applyBorder="1"/>
    <xf numFmtId="164" fontId="41" fillId="4" borderId="28" xfId="0" applyNumberFormat="1" applyFont="1" applyFill="1" applyBorder="1" applyAlignment="1">
      <alignment horizontal="center" vertical="center" wrapText="1"/>
    </xf>
    <xf numFmtId="164" fontId="41" fillId="4" borderId="29" xfId="0" applyNumberFormat="1" applyFont="1" applyFill="1" applyBorder="1" applyAlignment="1">
      <alignment horizontal="center" vertical="center" wrapText="1"/>
    </xf>
    <xf numFmtId="164" fontId="41" fillId="4" borderId="27" xfId="0" applyNumberFormat="1" applyFont="1" applyFill="1" applyBorder="1" applyAlignment="1">
      <alignment horizontal="center" vertical="center" wrapText="1"/>
    </xf>
    <xf numFmtId="164" fontId="41" fillId="4" borderId="30" xfId="0" applyNumberFormat="1" applyFont="1" applyFill="1" applyBorder="1" applyAlignment="1">
      <alignment horizontal="center" vertical="center"/>
    </xf>
    <xf numFmtId="164" fontId="41" fillId="4" borderId="27" xfId="0" applyNumberFormat="1" applyFont="1" applyFill="1" applyBorder="1" applyAlignment="1">
      <alignment horizontal="center" vertical="center"/>
    </xf>
    <xf numFmtId="164" fontId="41" fillId="4" borderId="28" xfId="0" applyNumberFormat="1" applyFont="1" applyFill="1" applyBorder="1" applyAlignment="1">
      <alignment horizontal="center" vertical="center"/>
    </xf>
    <xf numFmtId="0" fontId="41" fillId="4" borderId="28" xfId="0" applyFont="1" applyFill="1" applyBorder="1" applyAlignment="1">
      <alignment horizontal="center" vertical="center"/>
    </xf>
    <xf numFmtId="0" fontId="41" fillId="4" borderId="24" xfId="0" applyFont="1" applyFill="1" applyBorder="1"/>
    <xf numFmtId="0" fontId="41" fillId="4" borderId="24" xfId="0" applyFont="1" applyFill="1" applyBorder="1" applyAlignment="1">
      <alignment horizontal="center" vertical="center"/>
    </xf>
    <xf numFmtId="0" fontId="41" fillId="4" borderId="29" xfId="0" applyFont="1" applyFill="1" applyBorder="1" applyAlignment="1">
      <alignment horizontal="center" vertical="center"/>
    </xf>
    <xf numFmtId="0" fontId="10" fillId="4" borderId="4" xfId="0" applyFont="1" applyFill="1" applyBorder="1"/>
    <xf numFmtId="164" fontId="41" fillId="4" borderId="39" xfId="0" applyNumberFormat="1" applyFont="1" applyFill="1" applyBorder="1" applyAlignment="1">
      <alignment horizontal="center" vertical="center" wrapText="1"/>
    </xf>
    <xf numFmtId="164" fontId="41" fillId="4" borderId="40" xfId="0" applyNumberFormat="1" applyFont="1" applyFill="1" applyBorder="1" applyAlignment="1">
      <alignment horizontal="center" vertical="center" wrapText="1"/>
    </xf>
    <xf numFmtId="0" fontId="41" fillId="4" borderId="4" xfId="0" applyFont="1" applyFill="1" applyBorder="1"/>
    <xf numFmtId="0" fontId="41" fillId="4" borderId="6" xfId="0" applyFont="1" applyFill="1" applyBorder="1"/>
    <xf numFmtId="0" fontId="41" fillId="4" borderId="7" xfId="0" applyFont="1" applyFill="1" applyBorder="1" applyAlignment="1">
      <alignment vertical="center"/>
    </xf>
    <xf numFmtId="0" fontId="41" fillId="4" borderId="15" xfId="0" applyFont="1" applyFill="1" applyBorder="1" applyAlignment="1">
      <alignment horizontal="left" vertical="center" wrapText="1"/>
    </xf>
    <xf numFmtId="0" fontId="41" fillId="4" borderId="54" xfId="0" applyFont="1" applyFill="1" applyBorder="1" applyAlignment="1">
      <alignment horizontal="left" vertical="center" wrapText="1"/>
    </xf>
    <xf numFmtId="164" fontId="38" fillId="3" borderId="17" xfId="0" applyNumberFormat="1" applyFont="1" applyFill="1" applyBorder="1" applyAlignment="1" applyProtection="1">
      <alignment horizontal="center" vertical="center" wrapText="1"/>
      <protection locked="0"/>
    </xf>
    <xf numFmtId="164" fontId="38" fillId="3" borderId="28" xfId="0" applyNumberFormat="1" applyFont="1" applyFill="1" applyBorder="1" applyAlignment="1" applyProtection="1">
      <alignment horizontal="center" vertical="center" wrapText="1"/>
      <protection locked="0"/>
    </xf>
    <xf numFmtId="164" fontId="38" fillId="3" borderId="24" xfId="0" applyNumberFormat="1" applyFont="1" applyFill="1" applyBorder="1" applyAlignment="1" applyProtection="1">
      <alignment horizontal="center" vertical="center" wrapText="1"/>
      <protection locked="0"/>
    </xf>
    <xf numFmtId="164" fontId="38" fillId="3" borderId="29" xfId="0" applyNumberFormat="1" applyFont="1" applyFill="1" applyBorder="1" applyAlignment="1" applyProtection="1">
      <alignment horizontal="center" vertical="center" wrapText="1"/>
      <protection locked="0"/>
    </xf>
    <xf numFmtId="164" fontId="52" fillId="3" borderId="26" xfId="0" applyNumberFormat="1" applyFont="1" applyFill="1" applyBorder="1" applyAlignment="1" applyProtection="1">
      <alignment horizontal="center" vertical="center" wrapText="1"/>
      <protection locked="0"/>
    </xf>
    <xf numFmtId="164" fontId="52" fillId="3" borderId="27" xfId="0" applyNumberFormat="1" applyFont="1" applyFill="1" applyBorder="1" applyAlignment="1" applyProtection="1">
      <alignment horizontal="center" vertical="center" wrapText="1"/>
      <protection locked="0"/>
    </xf>
    <xf numFmtId="164" fontId="38" fillId="3" borderId="39" xfId="0" applyNumberFormat="1" applyFont="1" applyFill="1" applyBorder="1" applyAlignment="1" applyProtection="1">
      <alignment horizontal="center" vertical="center" wrapText="1"/>
      <protection locked="0"/>
    </xf>
    <xf numFmtId="164" fontId="38" fillId="3" borderId="40" xfId="0" applyNumberFormat="1" applyFont="1" applyFill="1" applyBorder="1" applyAlignment="1" applyProtection="1">
      <alignment horizontal="center" vertical="center" wrapText="1"/>
      <protection locked="0"/>
    </xf>
    <xf numFmtId="164" fontId="38" fillId="3" borderId="47" xfId="0" applyNumberFormat="1" applyFont="1" applyFill="1" applyBorder="1" applyAlignment="1" applyProtection="1">
      <alignment horizontal="center" vertical="center" wrapText="1"/>
      <protection locked="0"/>
    </xf>
    <xf numFmtId="164" fontId="38" fillId="3" borderId="50" xfId="0" applyNumberFormat="1" applyFont="1" applyFill="1" applyBorder="1" applyAlignment="1" applyProtection="1">
      <alignment horizontal="center" vertical="center" wrapText="1"/>
      <protection locked="0"/>
    </xf>
    <xf numFmtId="164" fontId="38" fillId="3" borderId="23" xfId="0" applyNumberFormat="1" applyFont="1" applyFill="1" applyBorder="1" applyAlignment="1" applyProtection="1">
      <alignment horizontal="center" vertical="center"/>
      <protection locked="0"/>
    </xf>
    <xf numFmtId="164" fontId="38" fillId="3" borderId="30" xfId="0" applyNumberFormat="1" applyFont="1" applyFill="1" applyBorder="1" applyAlignment="1" applyProtection="1">
      <alignment horizontal="center" vertical="center"/>
      <protection locked="0"/>
    </xf>
    <xf numFmtId="164" fontId="38" fillId="3" borderId="26" xfId="0" applyNumberFormat="1" applyFont="1" applyFill="1" applyBorder="1" applyAlignment="1" applyProtection="1">
      <alignment horizontal="center" vertical="center"/>
      <protection locked="0"/>
    </xf>
    <xf numFmtId="164" fontId="38" fillId="3" borderId="27" xfId="0" applyNumberFormat="1" applyFont="1" applyFill="1" applyBorder="1" applyAlignment="1" applyProtection="1">
      <alignment horizontal="center" vertical="center"/>
      <protection locked="0"/>
    </xf>
    <xf numFmtId="164" fontId="38" fillId="3" borderId="17" xfId="0" applyNumberFormat="1" applyFont="1" applyFill="1" applyBorder="1" applyAlignment="1" applyProtection="1">
      <alignment horizontal="center" vertical="center"/>
      <protection locked="0"/>
    </xf>
    <xf numFmtId="164" fontId="38" fillId="3" borderId="28" xfId="0" applyNumberFormat="1" applyFont="1" applyFill="1" applyBorder="1" applyAlignment="1" applyProtection="1">
      <alignment horizontal="center" vertical="center"/>
      <protection locked="0"/>
    </xf>
    <xf numFmtId="0" fontId="38" fillId="3" borderId="17" xfId="0" applyFont="1" applyFill="1" applyBorder="1" applyAlignment="1" applyProtection="1">
      <alignment horizontal="center" vertical="center"/>
      <protection locked="0"/>
    </xf>
    <xf numFmtId="0" fontId="38" fillId="3" borderId="28" xfId="0" applyFont="1" applyFill="1" applyBorder="1" applyAlignment="1" applyProtection="1">
      <alignment horizontal="center" vertical="center"/>
      <protection locked="0"/>
    </xf>
    <xf numFmtId="0" fontId="38" fillId="3" borderId="24" xfId="0" applyFont="1" applyFill="1" applyBorder="1" applyProtection="1">
      <protection locked="0"/>
    </xf>
    <xf numFmtId="0" fontId="38" fillId="3" borderId="24" xfId="0" applyFont="1" applyFill="1" applyBorder="1" applyAlignment="1" applyProtection="1">
      <alignment horizontal="center" vertical="center"/>
      <protection locked="0"/>
    </xf>
    <xf numFmtId="0" fontId="38" fillId="3" borderId="29" xfId="0" applyFont="1" applyFill="1" applyBorder="1" applyAlignment="1" applyProtection="1">
      <alignment horizontal="center" vertical="center"/>
      <protection locked="0"/>
    </xf>
    <xf numFmtId="0" fontId="42" fillId="0" borderId="16" xfId="0" applyFont="1" applyBorder="1" applyAlignment="1" applyProtection="1">
      <alignment horizontal="center" vertical="center" wrapText="1"/>
      <protection hidden="1"/>
    </xf>
    <xf numFmtId="0" fontId="39" fillId="0" borderId="16" xfId="0" applyFont="1" applyBorder="1" applyAlignment="1" applyProtection="1">
      <alignment horizontal="center" vertical="center" wrapText="1"/>
      <protection hidden="1"/>
    </xf>
    <xf numFmtId="0" fontId="42" fillId="0" borderId="13" xfId="0" applyFont="1" applyBorder="1" applyAlignment="1" applyProtection="1">
      <alignment horizontal="center" vertical="center" wrapText="1"/>
      <protection hidden="1"/>
    </xf>
    <xf numFmtId="0" fontId="42" fillId="0" borderId="5" xfId="0" applyFont="1" applyBorder="1" applyAlignment="1" applyProtection="1">
      <alignment horizontal="center" vertical="center" wrapText="1"/>
      <protection hidden="1"/>
    </xf>
    <xf numFmtId="0" fontId="40" fillId="0" borderId="41" xfId="0" applyFont="1" applyBorder="1" applyAlignment="1" applyProtection="1">
      <alignment horizontal="center" vertical="center" wrapText="1"/>
      <protection hidden="1"/>
    </xf>
    <xf numFmtId="0" fontId="40" fillId="0" borderId="16" xfId="0" applyFont="1" applyBorder="1" applyAlignment="1" applyProtection="1">
      <alignment horizontal="center" vertical="center" wrapText="1"/>
      <protection hidden="1"/>
    </xf>
    <xf numFmtId="0" fontId="53" fillId="0" borderId="16" xfId="0" applyFont="1" applyBorder="1" applyAlignment="1" applyProtection="1">
      <alignment horizontal="center" vertical="center" wrapText="1"/>
      <protection hidden="1"/>
    </xf>
    <xf numFmtId="0" fontId="40" fillId="0" borderId="1" xfId="0" applyFont="1" applyBorder="1" applyAlignment="1" applyProtection="1">
      <alignment horizontal="center" vertical="center" wrapText="1"/>
      <protection hidden="1"/>
    </xf>
    <xf numFmtId="0" fontId="16" fillId="2" borderId="1" xfId="2" applyFill="1" applyBorder="1" applyAlignment="1">
      <alignment horizontal="left" vertical="center" indent="10"/>
    </xf>
    <xf numFmtId="0" fontId="43" fillId="2" borderId="6" xfId="0" applyFont="1" applyFill="1" applyBorder="1" applyAlignment="1">
      <alignment horizontal="left" vertical="center" indent="10"/>
    </xf>
    <xf numFmtId="0" fontId="26" fillId="6" borderId="4" xfId="0" applyFont="1" applyFill="1" applyBorder="1" applyAlignment="1" applyProtection="1">
      <alignment horizontal="left"/>
      <protection hidden="1"/>
    </xf>
    <xf numFmtId="0" fontId="57" fillId="6" borderId="0" xfId="0" applyFont="1" applyFill="1" applyProtection="1">
      <protection hidden="1"/>
    </xf>
    <xf numFmtId="0" fontId="57" fillId="6" borderId="0" xfId="0" applyFont="1" applyFill="1" applyAlignment="1" applyProtection="1">
      <alignment horizontal="center"/>
      <protection hidden="1"/>
    </xf>
    <xf numFmtId="0" fontId="57" fillId="6" borderId="0" xfId="0" applyFont="1" applyFill="1" applyAlignment="1" applyProtection="1">
      <alignment horizontal="center" vertical="center"/>
      <protection hidden="1"/>
    </xf>
    <xf numFmtId="0" fontId="57" fillId="6" borderId="5" xfId="0" applyFont="1" applyFill="1" applyBorder="1" applyAlignment="1" applyProtection="1">
      <alignment horizontal="center" vertical="center"/>
      <protection hidden="1"/>
    </xf>
    <xf numFmtId="0" fontId="57" fillId="6" borderId="4" xfId="0" applyFont="1" applyFill="1" applyBorder="1" applyAlignment="1" applyProtection="1">
      <alignment horizontal="center" vertical="center"/>
      <protection hidden="1"/>
    </xf>
    <xf numFmtId="0" fontId="57" fillId="6" borderId="2" xfId="0" applyFont="1" applyFill="1" applyBorder="1" applyProtection="1">
      <protection hidden="1"/>
    </xf>
    <xf numFmtId="0" fontId="26" fillId="6" borderId="2" xfId="0" applyFont="1" applyFill="1" applyBorder="1" applyAlignment="1" applyProtection="1">
      <alignment horizontal="right"/>
      <protection hidden="1"/>
    </xf>
    <xf numFmtId="166" fontId="26" fillId="6" borderId="2" xfId="0" applyNumberFormat="1" applyFont="1" applyFill="1" applyBorder="1" applyAlignment="1" applyProtection="1">
      <alignment horizontal="center"/>
      <protection hidden="1"/>
    </xf>
    <xf numFmtId="0" fontId="57" fillId="6" borderId="2" xfId="0" applyFont="1" applyFill="1" applyBorder="1" applyAlignment="1" applyProtection="1">
      <alignment horizontal="center" vertical="center"/>
      <protection hidden="1"/>
    </xf>
    <xf numFmtId="0" fontId="26" fillId="6" borderId="2" xfId="0" applyFont="1" applyFill="1" applyBorder="1" applyAlignment="1" applyProtection="1">
      <alignment horizontal="center" vertical="center"/>
      <protection hidden="1"/>
    </xf>
    <xf numFmtId="0" fontId="57" fillId="6" borderId="3" xfId="0" applyFont="1" applyFill="1" applyBorder="1" applyAlignment="1" applyProtection="1">
      <alignment horizontal="center" vertical="center"/>
      <protection hidden="1"/>
    </xf>
    <xf numFmtId="0" fontId="58" fillId="6" borderId="4" xfId="0" applyFont="1" applyFill="1" applyBorder="1" applyAlignment="1" applyProtection="1">
      <alignment horizontal="left"/>
      <protection hidden="1"/>
    </xf>
    <xf numFmtId="0" fontId="26" fillId="6" borderId="0" xfId="0" applyFont="1" applyFill="1" applyProtection="1">
      <protection hidden="1"/>
    </xf>
    <xf numFmtId="0" fontId="26" fillId="6" borderId="0" xfId="0" applyFont="1" applyFill="1" applyAlignment="1" applyProtection="1">
      <alignment horizontal="center"/>
      <protection hidden="1"/>
    </xf>
    <xf numFmtId="0" fontId="57" fillId="6" borderId="4" xfId="0" applyFont="1" applyFill="1" applyBorder="1" applyAlignment="1" applyProtection="1">
      <alignment horizontal="left"/>
      <protection hidden="1"/>
    </xf>
    <xf numFmtId="0" fontId="57" fillId="6" borderId="0" xfId="0" applyFont="1" applyFill="1" applyAlignment="1" applyProtection="1">
      <alignment horizontal="right"/>
      <protection hidden="1"/>
    </xf>
    <xf numFmtId="0" fontId="57" fillId="6" borderId="0" xfId="0" applyFont="1" applyFill="1" applyAlignment="1" applyProtection="1">
      <alignment horizontal="left"/>
      <protection hidden="1"/>
    </xf>
    <xf numFmtId="0" fontId="57" fillId="6" borderId="6" xfId="0" applyFont="1" applyFill="1" applyBorder="1" applyAlignment="1" applyProtection="1">
      <alignment horizontal="left"/>
      <protection hidden="1"/>
    </xf>
    <xf numFmtId="0" fontId="57" fillId="6" borderId="7" xfId="0" applyFont="1" applyFill="1" applyBorder="1" applyProtection="1">
      <protection hidden="1"/>
    </xf>
    <xf numFmtId="0" fontId="57" fillId="6" borderId="7" xfId="0" applyFont="1" applyFill="1" applyBorder="1" applyAlignment="1" applyProtection="1">
      <alignment horizontal="left"/>
      <protection hidden="1"/>
    </xf>
    <xf numFmtId="0" fontId="59" fillId="6" borderId="0" xfId="0" applyFont="1" applyFill="1" applyAlignment="1" applyProtection="1">
      <alignment horizontal="right"/>
      <protection hidden="1"/>
    </xf>
    <xf numFmtId="0" fontId="59" fillId="6" borderId="0" xfId="0" applyFont="1" applyFill="1" applyAlignment="1" applyProtection="1">
      <alignment horizontal="right" vertical="center"/>
      <protection hidden="1"/>
    </xf>
    <xf numFmtId="0" fontId="59" fillId="6" borderId="5" xfId="0" applyFont="1" applyFill="1" applyBorder="1" applyAlignment="1" applyProtection="1">
      <alignment horizontal="right" vertical="center"/>
      <protection hidden="1"/>
    </xf>
    <xf numFmtId="0" fontId="10" fillId="6" borderId="0" xfId="0" applyFont="1" applyFill="1" applyAlignment="1" applyProtection="1">
      <alignment horizontal="center"/>
      <protection hidden="1"/>
    </xf>
    <xf numFmtId="0" fontId="10" fillId="6" borderId="0" xfId="0" applyFont="1" applyFill="1" applyProtection="1">
      <protection hidden="1"/>
    </xf>
    <xf numFmtId="0" fontId="57" fillId="6" borderId="4" xfId="0" applyFont="1" applyFill="1" applyBorder="1" applyAlignment="1" applyProtection="1">
      <alignment horizontal="right" vertical="top" wrapText="1"/>
      <protection hidden="1"/>
    </xf>
    <xf numFmtId="0" fontId="57" fillId="6" borderId="5" xfId="0" applyFont="1" applyFill="1" applyBorder="1" applyProtection="1">
      <protection hidden="1"/>
    </xf>
    <xf numFmtId="0" fontId="26" fillId="6" borderId="1" xfId="0" applyFont="1" applyFill="1" applyBorder="1" applyAlignment="1" applyProtection="1">
      <alignment horizontal="left"/>
      <protection hidden="1"/>
    </xf>
    <xf numFmtId="0" fontId="57" fillId="6" borderId="2" xfId="0" applyFont="1" applyFill="1" applyBorder="1" applyAlignment="1" applyProtection="1">
      <alignment horizontal="center"/>
      <protection hidden="1"/>
    </xf>
    <xf numFmtId="0" fontId="57" fillId="6" borderId="5" xfId="0" applyFont="1" applyFill="1" applyBorder="1" applyAlignment="1" applyProtection="1">
      <alignment vertical="top" wrapText="1"/>
      <protection hidden="1"/>
    </xf>
    <xf numFmtId="0" fontId="26" fillId="6" borderId="0" xfId="0" applyFont="1" applyFill="1" applyAlignment="1" applyProtection="1">
      <alignment horizontal="right"/>
      <protection hidden="1"/>
    </xf>
    <xf numFmtId="166" fontId="26" fillId="6" borderId="0" xfId="0" applyNumberFormat="1" applyFont="1" applyFill="1" applyAlignment="1" applyProtection="1">
      <alignment horizontal="center"/>
      <protection hidden="1"/>
    </xf>
    <xf numFmtId="0" fontId="26" fillId="6" borderId="0" xfId="0" applyFont="1" applyFill="1" applyAlignment="1" applyProtection="1">
      <alignment horizontal="center" vertical="center"/>
      <protection hidden="1"/>
    </xf>
    <xf numFmtId="0" fontId="57" fillId="6" borderId="0" xfId="0" applyFont="1" applyFill="1" applyAlignment="1" applyProtection="1">
      <alignment vertical="top" wrapText="1"/>
      <protection hidden="1"/>
    </xf>
    <xf numFmtId="0" fontId="57" fillId="6" borderId="7" xfId="0" applyFont="1" applyFill="1" applyBorder="1" applyAlignment="1" applyProtection="1">
      <alignment horizontal="center"/>
      <protection hidden="1"/>
    </xf>
    <xf numFmtId="0" fontId="57" fillId="6" borderId="6" xfId="0" applyFont="1" applyFill="1" applyBorder="1" applyAlignment="1" applyProtection="1">
      <alignment horizontal="center" vertical="center"/>
      <protection hidden="1"/>
    </xf>
    <xf numFmtId="0" fontId="57" fillId="6" borderId="7" xfId="0" applyFont="1" applyFill="1" applyBorder="1" applyAlignment="1" applyProtection="1">
      <alignment vertical="top" wrapText="1"/>
      <protection hidden="1"/>
    </xf>
    <xf numFmtId="0" fontId="57" fillId="6" borderId="8" xfId="0" applyFont="1" applyFill="1" applyBorder="1" applyAlignment="1" applyProtection="1">
      <alignment vertical="top" wrapText="1"/>
      <protection hidden="1"/>
    </xf>
    <xf numFmtId="0" fontId="57" fillId="6" borderId="15" xfId="0" applyFont="1" applyFill="1" applyBorder="1" applyAlignment="1" applyProtection="1">
      <alignment horizontal="left"/>
      <protection hidden="1"/>
    </xf>
    <xf numFmtId="0" fontId="57" fillId="6" borderId="35" xfId="0" applyFont="1" applyFill="1" applyBorder="1" applyProtection="1">
      <protection hidden="1"/>
    </xf>
    <xf numFmtId="0" fontId="57" fillId="6" borderId="35" xfId="0" applyFont="1" applyFill="1" applyBorder="1" applyAlignment="1" applyProtection="1">
      <alignment horizontal="center"/>
      <protection hidden="1"/>
    </xf>
    <xf numFmtId="0" fontId="57" fillId="6" borderId="35" xfId="0" applyFont="1" applyFill="1" applyBorder="1" applyAlignment="1" applyProtection="1">
      <alignment horizontal="center" vertical="center"/>
      <protection hidden="1"/>
    </xf>
    <xf numFmtId="0" fontId="57" fillId="6" borderId="16" xfId="0" applyFont="1" applyFill="1" applyBorder="1" applyProtection="1">
      <protection hidden="1"/>
    </xf>
    <xf numFmtId="14" fontId="40" fillId="3" borderId="33" xfId="0" applyNumberFormat="1" applyFont="1" applyFill="1" applyBorder="1" applyAlignment="1" applyProtection="1">
      <alignment horizontal="center"/>
      <protection locked="0"/>
    </xf>
    <xf numFmtId="0" fontId="62" fillId="0" borderId="0" xfId="0" applyFont="1" applyAlignment="1" applyProtection="1">
      <alignment horizontal="center" vertical="center"/>
      <protection hidden="1"/>
    </xf>
    <xf numFmtId="1" fontId="40" fillId="3" borderId="19" xfId="0" applyNumberFormat="1" applyFont="1" applyFill="1" applyBorder="1" applyAlignment="1" applyProtection="1">
      <alignment horizontal="center"/>
      <protection locked="0"/>
    </xf>
    <xf numFmtId="0" fontId="40" fillId="0" borderId="0" xfId="0" applyFont="1" applyAlignment="1" applyProtection="1">
      <alignment horizontal="center" vertical="center"/>
      <protection hidden="1"/>
    </xf>
    <xf numFmtId="0" fontId="40" fillId="0" borderId="0" xfId="0" applyFont="1" applyAlignment="1" applyProtection="1">
      <alignment vertical="top" wrapText="1"/>
      <protection hidden="1"/>
    </xf>
    <xf numFmtId="0" fontId="62" fillId="0" borderId="0" xfId="0" applyFont="1" applyProtection="1">
      <protection hidden="1"/>
    </xf>
    <xf numFmtId="0" fontId="40" fillId="4" borderId="0" xfId="0" applyFont="1" applyFill="1" applyAlignment="1" applyProtection="1">
      <alignment vertical="center"/>
      <protection hidden="1"/>
    </xf>
    <xf numFmtId="0" fontId="40" fillId="4" borderId="0" xfId="0" applyFont="1" applyFill="1" applyAlignment="1" applyProtection="1">
      <alignment horizontal="left"/>
      <protection locked="0"/>
    </xf>
    <xf numFmtId="0" fontId="40" fillId="4" borderId="5" xfId="0" applyFont="1" applyFill="1" applyBorder="1" applyAlignment="1" applyProtection="1">
      <alignment horizontal="left"/>
      <protection locked="0"/>
    </xf>
    <xf numFmtId="168" fontId="34" fillId="4" borderId="19" xfId="0" applyNumberFormat="1" applyFont="1" applyFill="1" applyBorder="1" applyAlignment="1" applyProtection="1">
      <alignment horizontal="center"/>
      <protection locked="0"/>
    </xf>
    <xf numFmtId="0" fontId="40" fillId="4" borderId="19" xfId="0" applyFont="1" applyFill="1" applyBorder="1" applyAlignment="1" applyProtection="1">
      <alignment horizontal="center"/>
      <protection hidden="1"/>
    </xf>
    <xf numFmtId="0" fontId="63" fillId="0" borderId="0" xfId="0" applyFont="1" applyAlignment="1" applyProtection="1">
      <alignment horizontal="left"/>
      <protection hidden="1"/>
    </xf>
    <xf numFmtId="0" fontId="58" fillId="6" borderId="4" xfId="0" applyFont="1" applyFill="1" applyBorder="1" applyProtection="1">
      <protection hidden="1"/>
    </xf>
    <xf numFmtId="0" fontId="58" fillId="6" borderId="0" xfId="0" applyFont="1" applyFill="1" applyProtection="1">
      <protection hidden="1"/>
    </xf>
    <xf numFmtId="0" fontId="2" fillId="6" borderId="1" xfId="0" applyFont="1" applyFill="1" applyBorder="1"/>
    <xf numFmtId="14" fontId="35" fillId="3" borderId="33" xfId="0" applyNumberFormat="1" applyFont="1" applyFill="1" applyBorder="1" applyAlignment="1" applyProtection="1">
      <alignment horizontal="center"/>
      <protection locked="0"/>
    </xf>
    <xf numFmtId="1" fontId="35" fillId="3" borderId="19" xfId="0" applyNumberFormat="1" applyFont="1" applyFill="1" applyBorder="1" applyAlignment="1" applyProtection="1">
      <alignment horizontal="center"/>
      <protection locked="0"/>
    </xf>
    <xf numFmtId="0" fontId="35" fillId="0" borderId="0" xfId="0" applyFont="1" applyAlignment="1" applyProtection="1">
      <alignment horizontal="center" vertical="center"/>
      <protection hidden="1"/>
    </xf>
    <xf numFmtId="0" fontId="35" fillId="3" borderId="10" xfId="0" applyFont="1" applyFill="1" applyBorder="1" applyAlignment="1" applyProtection="1">
      <alignment horizontal="center" vertical="center"/>
      <protection locked="0"/>
    </xf>
    <xf numFmtId="0" fontId="35" fillId="3" borderId="19" xfId="0" applyFont="1" applyFill="1" applyBorder="1" applyAlignment="1" applyProtection="1">
      <alignment horizontal="center" vertical="center"/>
      <protection locked="0"/>
    </xf>
    <xf numFmtId="0" fontId="66" fillId="0" borderId="0" xfId="0" applyFont="1" applyAlignment="1" applyProtection="1">
      <alignment vertical="center"/>
      <protection hidden="1"/>
    </xf>
    <xf numFmtId="0" fontId="35" fillId="0" borderId="7" xfId="0" applyFont="1" applyBorder="1" applyAlignment="1" applyProtection="1">
      <alignment horizontal="center" vertical="center"/>
      <protection hidden="1"/>
    </xf>
    <xf numFmtId="0" fontId="68" fillId="6" borderId="0" xfId="0" applyFont="1" applyFill="1" applyAlignment="1" applyProtection="1">
      <alignment horizontal="right" vertical="center"/>
      <protection hidden="1"/>
    </xf>
    <xf numFmtId="14" fontId="35" fillId="3" borderId="10" xfId="0" applyNumberFormat="1" applyFont="1" applyFill="1" applyBorder="1" applyAlignment="1" applyProtection="1">
      <alignment horizontal="center"/>
      <protection locked="0"/>
    </xf>
    <xf numFmtId="0" fontId="10" fillId="0" borderId="41" xfId="0" applyFont="1" applyBorder="1" applyAlignment="1" applyProtection="1">
      <alignment horizontal="center" vertical="center" wrapText="1"/>
      <protection hidden="1"/>
    </xf>
    <xf numFmtId="0" fontId="10" fillId="0" borderId="16" xfId="0" applyFont="1" applyBorder="1" applyAlignment="1" applyProtection="1">
      <alignment horizontal="center" vertical="center" wrapText="1"/>
      <protection hidden="1"/>
    </xf>
    <xf numFmtId="0" fontId="22" fillId="0" borderId="41" xfId="0" applyFont="1" applyBorder="1" applyAlignment="1" applyProtection="1">
      <alignment horizontal="center" vertical="center" wrapText="1"/>
      <protection hidden="1"/>
    </xf>
    <xf numFmtId="0" fontId="18" fillId="3" borderId="14" xfId="0" applyFont="1" applyFill="1" applyBorder="1" applyAlignment="1" applyProtection="1">
      <alignment horizontal="center" vertical="center" wrapText="1"/>
      <protection locked="0"/>
    </xf>
    <xf numFmtId="0" fontId="18" fillId="3" borderId="8" xfId="0" applyFont="1" applyFill="1" applyBorder="1" applyAlignment="1" applyProtection="1">
      <alignment horizontal="center" vertical="center" wrapText="1"/>
      <protection locked="0"/>
    </xf>
    <xf numFmtId="169" fontId="18" fillId="3" borderId="8" xfId="0" applyNumberFormat="1" applyFont="1" applyFill="1" applyBorder="1" applyAlignment="1" applyProtection="1">
      <alignment horizontal="center" vertical="center" wrapText="1"/>
      <protection locked="0"/>
    </xf>
    <xf numFmtId="44" fontId="18" fillId="3" borderId="8" xfId="1" applyFont="1" applyFill="1" applyBorder="1" applyAlignment="1" applyProtection="1">
      <alignment horizontal="center" vertical="center" wrapText="1"/>
      <protection locked="0"/>
    </xf>
    <xf numFmtId="168" fontId="18" fillId="3" borderId="8" xfId="0" applyNumberFormat="1" applyFont="1" applyFill="1" applyBorder="1" applyAlignment="1" applyProtection="1">
      <alignment horizontal="center" vertical="center" wrapText="1"/>
      <protection locked="0"/>
    </xf>
    <xf numFmtId="14" fontId="18" fillId="3" borderId="8" xfId="0" applyNumberFormat="1" applyFont="1" applyFill="1" applyBorder="1" applyAlignment="1" applyProtection="1">
      <alignment horizontal="center" vertical="center" wrapText="1"/>
      <protection locked="0"/>
    </xf>
    <xf numFmtId="0" fontId="30" fillId="3" borderId="8" xfId="0" applyFont="1" applyFill="1" applyBorder="1" applyAlignment="1" applyProtection="1">
      <alignment horizontal="center" vertical="center" wrapText="1"/>
      <protection locked="0"/>
    </xf>
    <xf numFmtId="170" fontId="18" fillId="3" borderId="8" xfId="1" applyNumberFormat="1" applyFont="1" applyFill="1" applyBorder="1" applyAlignment="1" applyProtection="1">
      <alignment horizontal="center" vertical="center" wrapText="1"/>
      <protection locked="0"/>
    </xf>
    <xf numFmtId="168" fontId="30" fillId="3" borderId="8" xfId="0" applyNumberFormat="1" applyFont="1" applyFill="1" applyBorder="1" applyAlignment="1" applyProtection="1">
      <alignment horizontal="center" vertical="center" wrapText="1"/>
      <protection locked="0"/>
    </xf>
    <xf numFmtId="167" fontId="42" fillId="4" borderId="47" xfId="1" applyNumberFormat="1" applyFont="1" applyFill="1" applyBorder="1" applyAlignment="1" applyProtection="1">
      <alignment horizontal="center" vertical="top" wrapText="1"/>
      <protection hidden="1"/>
    </xf>
    <xf numFmtId="9" fontId="26" fillId="4" borderId="47" xfId="0" applyNumberFormat="1" applyFont="1" applyFill="1" applyBorder="1" applyAlignment="1" applyProtection="1">
      <alignment horizontal="center" vertical="top" wrapText="1"/>
      <protection hidden="1"/>
    </xf>
    <xf numFmtId="0" fontId="40" fillId="6" borderId="0" xfId="0" applyFont="1" applyFill="1" applyAlignment="1" applyProtection="1">
      <alignment horizontal="right"/>
      <protection hidden="1"/>
    </xf>
    <xf numFmtId="9" fontId="40" fillId="6" borderId="0" xfId="0" applyNumberFormat="1" applyFont="1" applyFill="1" applyAlignment="1" applyProtection="1">
      <alignment horizontal="right" vertical="top" wrapText="1"/>
      <protection hidden="1"/>
    </xf>
    <xf numFmtId="0" fontId="40" fillId="6" borderId="0" xfId="0" applyFont="1" applyFill="1" applyAlignment="1" applyProtection="1">
      <alignment horizontal="right" vertical="top" wrapText="1"/>
      <protection hidden="1"/>
    </xf>
    <xf numFmtId="0" fontId="40" fillId="6" borderId="7" xfId="0" applyFont="1" applyFill="1" applyBorder="1" applyAlignment="1" applyProtection="1">
      <alignment horizontal="right" vertical="top" wrapText="1"/>
      <protection hidden="1"/>
    </xf>
    <xf numFmtId="9" fontId="40" fillId="6" borderId="4" xfId="0" applyNumberFormat="1" applyFont="1" applyFill="1" applyBorder="1" applyAlignment="1" applyProtection="1">
      <alignment horizontal="right" vertical="top" wrapText="1"/>
      <protection hidden="1"/>
    </xf>
    <xf numFmtId="0" fontId="40" fillId="6" borderId="4" xfId="0" applyFont="1" applyFill="1" applyBorder="1" applyAlignment="1" applyProtection="1">
      <alignment horizontal="right" vertical="top" wrapText="1"/>
      <protection hidden="1"/>
    </xf>
    <xf numFmtId="165" fontId="2" fillId="0" borderId="0" xfId="0" applyNumberFormat="1" applyFont="1"/>
    <xf numFmtId="0" fontId="10" fillId="6" borderId="0" xfId="0" applyFont="1" applyFill="1" applyAlignment="1">
      <alignment horizontal="center"/>
    </xf>
    <xf numFmtId="165" fontId="10" fillId="6" borderId="0" xfId="1" applyNumberFormat="1" applyFont="1" applyFill="1" applyBorder="1"/>
    <xf numFmtId="165" fontId="10" fillId="6" borderId="0" xfId="1" applyNumberFormat="1" applyFont="1" applyFill="1" applyBorder="1" applyAlignment="1">
      <alignment horizontal="center" vertical="center"/>
    </xf>
    <xf numFmtId="14" fontId="40" fillId="3" borderId="19" xfId="0" applyNumberFormat="1" applyFont="1" applyFill="1" applyBorder="1" applyAlignment="1" applyProtection="1">
      <alignment horizontal="center"/>
      <protection locked="0"/>
    </xf>
    <xf numFmtId="1" fontId="40" fillId="3" borderId="0" xfId="0" applyNumberFormat="1" applyFont="1" applyFill="1" applyAlignment="1" applyProtection="1">
      <alignment horizontal="center"/>
      <protection locked="0"/>
    </xf>
    <xf numFmtId="0" fontId="40" fillId="3" borderId="0" xfId="0" applyFont="1" applyFill="1" applyAlignment="1" applyProtection="1">
      <alignment horizontal="center" vertical="center"/>
      <protection locked="0"/>
    </xf>
    <xf numFmtId="0" fontId="57" fillId="4" borderId="0" xfId="0" applyFont="1" applyFill="1" applyAlignment="1">
      <alignment horizontal="center" vertical="center"/>
    </xf>
    <xf numFmtId="14" fontId="40" fillId="3" borderId="0" xfId="0" applyNumberFormat="1" applyFont="1" applyFill="1" applyAlignment="1" applyProtection="1">
      <alignment horizontal="center"/>
      <protection locked="0"/>
    </xf>
    <xf numFmtId="0" fontId="15" fillId="6" borderId="4" xfId="0" applyFont="1" applyFill="1" applyBorder="1" applyAlignment="1" applyProtection="1">
      <alignment horizontal="center" vertical="center"/>
      <protection hidden="1"/>
    </xf>
    <xf numFmtId="0" fontId="15" fillId="6" borderId="0" xfId="0" applyFont="1" applyFill="1" applyAlignment="1">
      <alignment horizontal="center" vertical="center"/>
    </xf>
    <xf numFmtId="0" fontId="15" fillId="6" borderId="0" xfId="0" applyFont="1" applyFill="1"/>
    <xf numFmtId="0" fontId="15" fillId="6" borderId="0" xfId="0" applyFont="1" applyFill="1" applyAlignment="1" applyProtection="1">
      <alignment horizontal="center" vertical="center"/>
      <protection hidden="1"/>
    </xf>
    <xf numFmtId="0" fontId="15" fillId="6" borderId="0" xfId="0" applyFont="1" applyFill="1" applyProtection="1">
      <protection hidden="1"/>
    </xf>
    <xf numFmtId="0" fontId="51" fillId="0" borderId="0" xfId="0" applyFont="1" applyAlignment="1">
      <alignment horizontal="left" vertical="top" wrapText="1"/>
    </xf>
    <xf numFmtId="0" fontId="51" fillId="6" borderId="2" xfId="0" applyFont="1" applyFill="1" applyBorder="1" applyAlignment="1">
      <alignment horizontal="center" vertical="center"/>
    </xf>
    <xf numFmtId="0" fontId="25" fillId="6" borderId="2" xfId="0" applyFont="1" applyFill="1" applyBorder="1" applyAlignment="1">
      <alignment horizontal="right"/>
    </xf>
    <xf numFmtId="166" fontId="25" fillId="6" borderId="2" xfId="0" applyNumberFormat="1" applyFont="1" applyFill="1" applyBorder="1" applyAlignment="1">
      <alignment horizontal="center"/>
    </xf>
    <xf numFmtId="0" fontId="10" fillId="6" borderId="2" xfId="0" applyFont="1" applyFill="1" applyBorder="1"/>
    <xf numFmtId="0" fontId="10" fillId="6" borderId="2" xfId="0" applyFont="1" applyFill="1" applyBorder="1" applyAlignment="1">
      <alignment horizontal="center" vertical="center"/>
    </xf>
    <xf numFmtId="0" fontId="25" fillId="6" borderId="2" xfId="0" applyFont="1" applyFill="1" applyBorder="1" applyAlignment="1">
      <alignment horizontal="center" vertical="center"/>
    </xf>
    <xf numFmtId="0" fontId="10" fillId="6" borderId="3" xfId="0" applyFont="1" applyFill="1" applyBorder="1" applyAlignment="1">
      <alignment horizontal="center" vertical="center"/>
    </xf>
    <xf numFmtId="0" fontId="10" fillId="6" borderId="0" xfId="0" applyFont="1" applyFill="1" applyAlignment="1">
      <alignment horizontal="center" vertical="center"/>
    </xf>
    <xf numFmtId="0" fontId="10" fillId="6" borderId="4" xfId="0" applyFont="1" applyFill="1" applyBorder="1" applyAlignment="1">
      <alignment horizontal="center" vertical="center"/>
    </xf>
    <xf numFmtId="0" fontId="10" fillId="6" borderId="4" xfId="0" applyFont="1" applyFill="1" applyBorder="1" applyAlignment="1">
      <alignment horizontal="right" vertical="top" wrapText="1"/>
    </xf>
    <xf numFmtId="0" fontId="70" fillId="6" borderId="0" xfId="0" applyFont="1" applyFill="1"/>
    <xf numFmtId="0" fontId="10" fillId="6" borderId="0" xfId="0" applyFont="1" applyFill="1" applyAlignment="1">
      <alignment horizontal="left"/>
    </xf>
    <xf numFmtId="0" fontId="71" fillId="6" borderId="0" xfId="0" applyFont="1" applyFill="1" applyAlignment="1">
      <alignment horizontal="right"/>
    </xf>
    <xf numFmtId="0" fontId="71" fillId="6" borderId="0" xfId="0" applyFont="1" applyFill="1" applyAlignment="1">
      <alignment horizontal="right" vertical="center"/>
    </xf>
    <xf numFmtId="0" fontId="71" fillId="6" borderId="5" xfId="0" applyFont="1" applyFill="1" applyBorder="1" applyAlignment="1">
      <alignment horizontal="right" vertical="center"/>
    </xf>
    <xf numFmtId="0" fontId="10" fillId="6" borderId="4" xfId="0" applyFont="1" applyFill="1" applyBorder="1" applyAlignment="1">
      <alignment horizontal="left"/>
    </xf>
    <xf numFmtId="0" fontId="10" fillId="6" borderId="0" xfId="0" applyFont="1" applyFill="1"/>
    <xf numFmtId="0" fontId="25" fillId="6" borderId="1" xfId="0" applyFont="1" applyFill="1" applyBorder="1" applyAlignment="1">
      <alignment horizontal="left"/>
    </xf>
    <xf numFmtId="0" fontId="10" fillId="6" borderId="2" xfId="0" applyFont="1" applyFill="1" applyBorder="1" applyAlignment="1">
      <alignment horizontal="center"/>
    </xf>
    <xf numFmtId="0" fontId="10" fillId="6" borderId="5" xfId="0" applyFont="1" applyFill="1" applyBorder="1"/>
    <xf numFmtId="0" fontId="10" fillId="6" borderId="5" xfId="0" applyFont="1" applyFill="1" applyBorder="1" applyAlignment="1">
      <alignment vertical="top" wrapText="1"/>
    </xf>
    <xf numFmtId="165" fontId="10" fillId="9" borderId="0" xfId="1" applyNumberFormat="1" applyFont="1" applyFill="1" applyBorder="1"/>
    <xf numFmtId="165" fontId="10" fillId="9" borderId="0" xfId="1" applyNumberFormat="1" applyFont="1" applyFill="1" applyBorder="1" applyAlignment="1">
      <alignment horizontal="center" vertical="center"/>
    </xf>
    <xf numFmtId="0" fontId="10" fillId="6" borderId="6" xfId="0" applyFont="1" applyFill="1" applyBorder="1" applyAlignment="1">
      <alignment horizontal="center" vertical="center"/>
    </xf>
    <xf numFmtId="0" fontId="10" fillId="6" borderId="8" xfId="0" applyFont="1" applyFill="1" applyBorder="1" applyAlignment="1">
      <alignment vertical="top" wrapText="1"/>
    </xf>
    <xf numFmtId="0" fontId="10" fillId="6" borderId="0" xfId="0" applyFont="1" applyFill="1" applyAlignment="1">
      <alignment horizontal="right" vertical="top" wrapText="1"/>
    </xf>
    <xf numFmtId="0" fontId="51" fillId="6" borderId="0" xfId="0" applyFont="1" applyFill="1" applyAlignment="1">
      <alignment horizontal="center" vertical="center"/>
    </xf>
    <xf numFmtId="0" fontId="51" fillId="6" borderId="0" xfId="0" applyFont="1" applyFill="1"/>
    <xf numFmtId="0" fontId="51" fillId="6" borderId="0" xfId="0" applyFont="1" applyFill="1" applyAlignment="1">
      <alignment horizontal="center"/>
    </xf>
    <xf numFmtId="9" fontId="39" fillId="10" borderId="47" xfId="1" applyNumberFormat="1" applyFont="1" applyFill="1" applyBorder="1" applyAlignment="1" applyProtection="1">
      <alignment horizontal="center" vertical="top" wrapText="1"/>
      <protection locked="0"/>
    </xf>
    <xf numFmtId="0" fontId="39" fillId="10" borderId="50" xfId="1" applyNumberFormat="1" applyFont="1" applyFill="1" applyBorder="1" applyAlignment="1" applyProtection="1">
      <alignment horizontal="center" vertical="top" wrapText="1"/>
      <protection locked="0"/>
    </xf>
    <xf numFmtId="0" fontId="10" fillId="6" borderId="6" xfId="0" applyFont="1" applyFill="1" applyBorder="1" applyAlignment="1">
      <alignment horizontal="left"/>
    </xf>
    <xf numFmtId="0" fontId="10" fillId="6" borderId="7" xfId="0" applyFont="1" applyFill="1" applyBorder="1"/>
    <xf numFmtId="0" fontId="10" fillId="6" borderId="7" xfId="0" applyFont="1" applyFill="1" applyBorder="1" applyAlignment="1">
      <alignment horizontal="left"/>
    </xf>
    <xf numFmtId="0" fontId="10" fillId="6" borderId="7" xfId="0" applyFont="1" applyFill="1" applyBorder="1" applyAlignment="1">
      <alignment horizontal="center"/>
    </xf>
    <xf numFmtId="165" fontId="10" fillId="9" borderId="7" xfId="1" applyNumberFormat="1" applyFont="1" applyFill="1" applyBorder="1"/>
    <xf numFmtId="165" fontId="10" fillId="9" borderId="8" xfId="1" applyNumberFormat="1" applyFont="1" applyFill="1" applyBorder="1"/>
    <xf numFmtId="9" fontId="41" fillId="6" borderId="4" xfId="0" applyNumberFormat="1" applyFont="1" applyFill="1" applyBorder="1" applyAlignment="1">
      <alignment horizontal="right" vertical="top" wrapText="1"/>
    </xf>
    <xf numFmtId="0" fontId="41" fillId="6" borderId="4" xfId="0" applyFont="1" applyFill="1" applyBorder="1" applyAlignment="1">
      <alignment horizontal="right" vertical="top" wrapText="1"/>
    </xf>
    <xf numFmtId="0" fontId="40" fillId="4" borderId="10" xfId="0" applyFont="1" applyFill="1" applyBorder="1" applyAlignment="1" applyProtection="1">
      <alignment horizontal="center" vertical="center"/>
      <protection locked="0"/>
    </xf>
    <xf numFmtId="14" fontId="35" fillId="3" borderId="19" xfId="0" applyNumberFormat="1" applyFont="1" applyFill="1" applyBorder="1" applyAlignment="1" applyProtection="1">
      <alignment horizontal="center"/>
      <protection locked="0"/>
    </xf>
    <xf numFmtId="0" fontId="40" fillId="3" borderId="10" xfId="0" applyFont="1" applyFill="1" applyBorder="1" applyAlignment="1" applyProtection="1">
      <alignment vertical="center"/>
      <protection locked="0"/>
    </xf>
    <xf numFmtId="44" fontId="41" fillId="6" borderId="17" xfId="1" applyFont="1" applyFill="1" applyBorder="1" applyAlignment="1" applyProtection="1">
      <alignment vertical="top" wrapText="1"/>
      <protection locked="0"/>
    </xf>
    <xf numFmtId="44" fontId="41" fillId="6" borderId="28" xfId="1" applyFont="1" applyFill="1" applyBorder="1" applyAlignment="1" applyProtection="1">
      <alignment vertical="top" wrapText="1"/>
      <protection locked="0"/>
    </xf>
    <xf numFmtId="44" fontId="41" fillId="6" borderId="23" xfId="1" applyFont="1" applyFill="1" applyBorder="1" applyAlignment="1" applyProtection="1">
      <alignment vertical="top" wrapText="1"/>
      <protection locked="0"/>
    </xf>
    <xf numFmtId="44" fontId="41" fillId="6" borderId="30" xfId="1" applyFont="1" applyFill="1" applyBorder="1" applyAlignment="1" applyProtection="1">
      <alignment vertical="top" wrapText="1"/>
      <protection locked="0"/>
    </xf>
    <xf numFmtId="44" fontId="41" fillId="6" borderId="47" xfId="1" applyFont="1" applyFill="1" applyBorder="1" applyAlignment="1" applyProtection="1">
      <alignment vertical="top" wrapText="1"/>
      <protection locked="0"/>
    </xf>
    <xf numFmtId="44" fontId="41" fillId="6" borderId="24" xfId="1" applyFont="1" applyFill="1" applyBorder="1" applyAlignment="1" applyProtection="1">
      <alignment vertical="top" wrapText="1"/>
      <protection locked="0"/>
    </xf>
    <xf numFmtId="0" fontId="37" fillId="6" borderId="1" xfId="0" applyFont="1" applyFill="1" applyBorder="1" applyAlignment="1">
      <alignment horizontal="left" wrapText="1"/>
    </xf>
    <xf numFmtId="0" fontId="37" fillId="6" borderId="2" xfId="0" applyFont="1" applyFill="1" applyBorder="1" applyAlignment="1">
      <alignment horizontal="left" wrapText="1"/>
    </xf>
    <xf numFmtId="0" fontId="37" fillId="6" borderId="4" xfId="0" applyFont="1" applyFill="1" applyBorder="1" applyAlignment="1">
      <alignment horizontal="left"/>
    </xf>
    <xf numFmtId="0" fontId="57" fillId="6" borderId="35" xfId="0" applyFont="1" applyFill="1" applyBorder="1"/>
    <xf numFmtId="0" fontId="57" fillId="6" borderId="35" xfId="0" applyFont="1" applyFill="1" applyBorder="1" applyAlignment="1">
      <alignment horizontal="center" vertical="center"/>
    </xf>
    <xf numFmtId="0" fontId="57" fillId="6" borderId="16" xfId="0" applyFont="1" applyFill="1" applyBorder="1"/>
    <xf numFmtId="0" fontId="11" fillId="0" borderId="16" xfId="0" applyFont="1" applyBorder="1" applyAlignment="1">
      <alignment vertical="center" wrapText="1"/>
    </xf>
    <xf numFmtId="0" fontId="11" fillId="0" borderId="5" xfId="0" applyFont="1" applyBorder="1" applyAlignment="1">
      <alignment vertical="center" wrapText="1"/>
    </xf>
    <xf numFmtId="14" fontId="40" fillId="3" borderId="2" xfId="0" applyNumberFormat="1" applyFont="1" applyFill="1" applyBorder="1" applyAlignment="1" applyProtection="1">
      <alignment horizontal="center"/>
      <protection locked="0"/>
    </xf>
    <xf numFmtId="0" fontId="40" fillId="3" borderId="33" xfId="0" applyFont="1" applyFill="1" applyBorder="1" applyProtection="1">
      <protection locked="0"/>
    </xf>
    <xf numFmtId="168" fontId="65" fillId="10" borderId="22" xfId="0" applyNumberFormat="1" applyFont="1" applyFill="1" applyBorder="1" applyAlignment="1" applyProtection="1">
      <alignment horizontal="center"/>
      <protection locked="0"/>
    </xf>
    <xf numFmtId="0" fontId="64" fillId="10" borderId="22" xfId="0" applyFont="1" applyFill="1" applyBorder="1" applyAlignment="1">
      <alignment horizontal="center"/>
    </xf>
    <xf numFmtId="0" fontId="63" fillId="4" borderId="7" xfId="0" applyFont="1" applyFill="1" applyBorder="1" applyAlignment="1">
      <alignment horizontal="left"/>
    </xf>
    <xf numFmtId="0" fontId="2" fillId="4" borderId="7" xfId="0" applyFont="1" applyFill="1" applyBorder="1"/>
    <xf numFmtId="0" fontId="40" fillId="4" borderId="7" xfId="0" applyFont="1" applyFill="1" applyBorder="1" applyAlignment="1">
      <alignment horizontal="left"/>
    </xf>
    <xf numFmtId="14" fontId="40" fillId="4" borderId="7" xfId="0" applyNumberFormat="1" applyFont="1" applyFill="1" applyBorder="1" applyAlignment="1" applyProtection="1">
      <alignment horizontal="center"/>
      <protection locked="0"/>
    </xf>
    <xf numFmtId="0" fontId="57" fillId="4" borderId="7" xfId="0" applyFont="1" applyFill="1" applyBorder="1" applyAlignment="1">
      <alignment horizontal="center" vertical="center"/>
    </xf>
    <xf numFmtId="0" fontId="57" fillId="4" borderId="7" xfId="0" applyFont="1" applyFill="1" applyBorder="1"/>
    <xf numFmtId="0" fontId="34" fillId="4" borderId="22" xfId="0" applyFont="1" applyFill="1" applyBorder="1"/>
    <xf numFmtId="0" fontId="10" fillId="6" borderId="0" xfId="0" applyFont="1" applyFill="1" applyAlignment="1">
      <alignment horizontal="right"/>
    </xf>
    <xf numFmtId="9" fontId="10" fillId="6" borderId="0" xfId="0" applyNumberFormat="1" applyFont="1" applyFill="1" applyAlignment="1">
      <alignment horizontal="right" vertical="top" wrapText="1"/>
    </xf>
    <xf numFmtId="0" fontId="10" fillId="6" borderId="7" xfId="0" applyFont="1" applyFill="1" applyBorder="1" applyAlignment="1">
      <alignment horizontal="right" vertical="top" wrapText="1"/>
    </xf>
    <xf numFmtId="14" fontId="40" fillId="2" borderId="0" xfId="0" applyNumberFormat="1" applyFont="1" applyFill="1" applyAlignment="1" applyProtection="1">
      <alignment horizontal="center"/>
      <protection locked="0"/>
    </xf>
    <xf numFmtId="0" fontId="57" fillId="2" borderId="0" xfId="0" applyFont="1" applyFill="1" applyAlignment="1">
      <alignment horizontal="center" vertical="center"/>
    </xf>
    <xf numFmtId="0" fontId="42" fillId="0" borderId="16" xfId="0" applyFont="1" applyBorder="1" applyAlignment="1">
      <alignment horizontal="center" vertical="center" wrapText="1"/>
    </xf>
    <xf numFmtId="0" fontId="39" fillId="0" borderId="16" xfId="0" applyFont="1" applyBorder="1" applyAlignment="1">
      <alignment horizontal="center" vertical="center" wrapText="1"/>
    </xf>
    <xf numFmtId="0" fontId="42" fillId="0" borderId="13" xfId="0" applyFont="1" applyBorder="1" applyAlignment="1">
      <alignment horizontal="center" vertical="center" wrapText="1"/>
    </xf>
    <xf numFmtId="0" fontId="33" fillId="0" borderId="5" xfId="0" applyFont="1" applyBorder="1" applyAlignment="1">
      <alignment horizontal="center" vertical="center" wrapText="1"/>
    </xf>
    <xf numFmtId="0" fontId="31" fillId="0" borderId="41" xfId="0" applyFont="1" applyBorder="1" applyAlignment="1" applyProtection="1">
      <alignment horizontal="center" vertical="center" wrapText="1"/>
      <protection hidden="1"/>
    </xf>
    <xf numFmtId="0" fontId="40" fillId="0" borderId="41" xfId="0" applyFont="1" applyBorder="1" applyAlignment="1">
      <alignment horizontal="center" vertical="center" wrapText="1"/>
    </xf>
    <xf numFmtId="0" fontId="40" fillId="0" borderId="16" xfId="0" applyFont="1" applyBorder="1" applyAlignment="1">
      <alignment horizontal="center" vertical="center" wrapText="1"/>
    </xf>
    <xf numFmtId="0" fontId="53" fillId="0" borderId="16" xfId="0" applyFont="1" applyBorder="1" applyAlignment="1">
      <alignment horizontal="center" vertical="center" wrapText="1"/>
    </xf>
    <xf numFmtId="0" fontId="40" fillId="0" borderId="1" xfId="0" applyFont="1" applyBorder="1" applyAlignment="1">
      <alignment horizontal="center" vertical="center" wrapText="1"/>
    </xf>
    <xf numFmtId="0" fontId="43" fillId="0" borderId="0" xfId="0" applyFont="1" applyAlignment="1">
      <alignment horizontal="left" vertical="center" indent="10"/>
    </xf>
    <xf numFmtId="0" fontId="70" fillId="6" borderId="4" xfId="0" applyFont="1" applyFill="1" applyBorder="1" applyAlignment="1">
      <alignment horizontal="left"/>
    </xf>
    <xf numFmtId="164" fontId="41" fillId="5" borderId="31" xfId="0" applyNumberFormat="1" applyFont="1" applyFill="1" applyBorder="1" applyAlignment="1" applyProtection="1">
      <alignment horizontal="center" vertical="center"/>
      <protection locked="0"/>
    </xf>
    <xf numFmtId="0" fontId="70" fillId="6" borderId="4" xfId="0" applyFont="1" applyFill="1" applyBorder="1"/>
    <xf numFmtId="165" fontId="40" fillId="6" borderId="5" xfId="0" applyNumberFormat="1" applyFont="1" applyFill="1" applyBorder="1"/>
    <xf numFmtId="165" fontId="40" fillId="6" borderId="0" xfId="0" applyNumberFormat="1" applyFont="1" applyFill="1"/>
    <xf numFmtId="165" fontId="10" fillId="6" borderId="7" xfId="1" applyNumberFormat="1" applyFont="1" applyFill="1" applyBorder="1"/>
    <xf numFmtId="165" fontId="10" fillId="6" borderId="8" xfId="1" applyNumberFormat="1" applyFont="1" applyFill="1" applyBorder="1"/>
    <xf numFmtId="0" fontId="57" fillId="6" borderId="6" xfId="0" applyFont="1" applyFill="1" applyBorder="1" applyAlignment="1">
      <alignment horizontal="left"/>
    </xf>
    <xf numFmtId="0" fontId="57" fillId="6" borderId="7" xfId="0" applyFont="1" applyFill="1" applyBorder="1"/>
    <xf numFmtId="0" fontId="57" fillId="6" borderId="7" xfId="0" applyFont="1" applyFill="1" applyBorder="1" applyAlignment="1">
      <alignment horizontal="center"/>
    </xf>
    <xf numFmtId="0" fontId="57" fillId="6" borderId="7" xfId="0" applyFont="1" applyFill="1" applyBorder="1" applyAlignment="1">
      <alignment horizontal="center" vertical="center"/>
    </xf>
    <xf numFmtId="0" fontId="22" fillId="0" borderId="0" xfId="0" applyFont="1" applyAlignment="1" applyProtection="1">
      <alignment horizontal="right"/>
      <protection hidden="1"/>
    </xf>
    <xf numFmtId="0" fontId="2" fillId="0" borderId="4" xfId="0" applyFont="1" applyBorder="1" applyAlignment="1">
      <alignment horizontal="left"/>
    </xf>
    <xf numFmtId="0" fontId="2" fillId="6" borderId="4" xfId="0" applyFont="1" applyFill="1" applyBorder="1"/>
    <xf numFmtId="0" fontId="68" fillId="6" borderId="5" xfId="0" applyFont="1" applyFill="1" applyBorder="1" applyAlignment="1" applyProtection="1">
      <alignment horizontal="right" vertical="center"/>
      <protection hidden="1"/>
    </xf>
    <xf numFmtId="165" fontId="60" fillId="11" borderId="0" xfId="1" applyNumberFormat="1" applyFont="1" applyFill="1" applyBorder="1" applyProtection="1">
      <protection hidden="1"/>
    </xf>
    <xf numFmtId="165" fontId="60" fillId="11" borderId="0" xfId="1" applyNumberFormat="1" applyFont="1" applyFill="1" applyBorder="1" applyAlignment="1" applyProtection="1">
      <alignment horizontal="center" vertical="center"/>
      <protection hidden="1"/>
    </xf>
    <xf numFmtId="165" fontId="60" fillId="11" borderId="5" xfId="1" applyNumberFormat="1" applyFont="1" applyFill="1" applyBorder="1" applyAlignment="1" applyProtection="1">
      <alignment horizontal="center" vertical="center"/>
      <protection hidden="1"/>
    </xf>
    <xf numFmtId="165" fontId="10" fillId="11" borderId="7" xfId="1" applyNumberFormat="1" applyFont="1" applyFill="1" applyBorder="1" applyProtection="1">
      <protection hidden="1"/>
    </xf>
    <xf numFmtId="165" fontId="10" fillId="11" borderId="8" xfId="1" applyNumberFormat="1" applyFont="1" applyFill="1" applyBorder="1" applyProtection="1">
      <protection hidden="1"/>
    </xf>
    <xf numFmtId="165" fontId="57" fillId="6" borderId="0" xfId="1" applyNumberFormat="1" applyFont="1" applyFill="1" applyBorder="1" applyAlignment="1" applyProtection="1">
      <alignment horizontal="center" vertical="center"/>
      <protection hidden="1"/>
    </xf>
    <xf numFmtId="165" fontId="57" fillId="6" borderId="5" xfId="1" applyNumberFormat="1" applyFont="1" applyFill="1" applyBorder="1" applyAlignment="1" applyProtection="1">
      <alignment horizontal="center" vertical="center"/>
      <protection hidden="1"/>
    </xf>
    <xf numFmtId="165" fontId="57" fillId="6" borderId="7" xfId="1" applyNumberFormat="1" applyFont="1" applyFill="1" applyBorder="1" applyAlignment="1" applyProtection="1">
      <alignment horizontal="center" vertical="center"/>
      <protection hidden="1"/>
    </xf>
    <xf numFmtId="165" fontId="57" fillId="6" borderId="8" xfId="1" applyNumberFormat="1" applyFont="1" applyFill="1" applyBorder="1" applyAlignment="1" applyProtection="1">
      <alignment horizontal="center" vertical="center"/>
      <protection hidden="1"/>
    </xf>
    <xf numFmtId="0" fontId="35" fillId="4" borderId="10" xfId="0" applyFont="1" applyFill="1" applyBorder="1" applyAlignment="1" applyProtection="1">
      <alignment horizontal="center"/>
      <protection hidden="1"/>
    </xf>
    <xf numFmtId="0" fontId="40" fillId="3" borderId="10" xfId="0" applyFont="1" applyFill="1" applyBorder="1" applyAlignment="1" applyProtection="1">
      <alignment horizontal="center"/>
      <protection locked="0"/>
    </xf>
    <xf numFmtId="0" fontId="40" fillId="0" borderId="2" xfId="0" applyFont="1" applyBorder="1" applyAlignment="1" applyProtection="1">
      <alignment horizontal="center"/>
      <protection hidden="1"/>
    </xf>
    <xf numFmtId="0" fontId="40" fillId="0" borderId="3" xfId="0" applyFont="1" applyBorder="1" applyAlignment="1" applyProtection="1">
      <alignment horizontal="center"/>
      <protection hidden="1"/>
    </xf>
    <xf numFmtId="44" fontId="57" fillId="3" borderId="17" xfId="1" applyFont="1" applyFill="1" applyBorder="1" applyAlignment="1" applyProtection="1">
      <alignment horizontal="center" wrapText="1"/>
      <protection locked="0"/>
    </xf>
    <xf numFmtId="44" fontId="57" fillId="3" borderId="23" xfId="1" applyFont="1" applyFill="1" applyBorder="1" applyAlignment="1" applyProtection="1">
      <alignment horizontal="center" wrapText="1"/>
      <protection locked="0"/>
    </xf>
    <xf numFmtId="44" fontId="57" fillId="3" borderId="24" xfId="1" applyFont="1" applyFill="1" applyBorder="1" applyAlignment="1" applyProtection="1">
      <alignment horizontal="center" wrapText="1"/>
      <protection locked="0"/>
    </xf>
    <xf numFmtId="0" fontId="38" fillId="3" borderId="8" xfId="0" applyFont="1" applyFill="1" applyBorder="1" applyAlignment="1" applyProtection="1">
      <alignment horizontal="center" vertical="center"/>
      <protection locked="0"/>
    </xf>
    <xf numFmtId="14" fontId="38" fillId="3" borderId="50" xfId="0" applyNumberFormat="1" applyFont="1" applyFill="1" applyBorder="1" applyAlignment="1" applyProtection="1">
      <alignment horizontal="center" vertical="center"/>
      <protection locked="0"/>
    </xf>
    <xf numFmtId="0" fontId="41" fillId="4" borderId="20" xfId="0" applyFont="1" applyFill="1" applyBorder="1" applyAlignment="1">
      <alignment horizontal="left" vertical="top" wrapText="1"/>
    </xf>
    <xf numFmtId="0" fontId="46" fillId="0" borderId="15" xfId="0" applyFont="1" applyBorder="1" applyAlignment="1">
      <alignment horizontal="center"/>
    </xf>
    <xf numFmtId="0" fontId="46" fillId="0" borderId="35" xfId="0" applyFont="1" applyBorder="1" applyAlignment="1">
      <alignment horizontal="center"/>
    </xf>
    <xf numFmtId="0" fontId="46" fillId="0" borderId="16" xfId="0" applyFont="1" applyBorder="1" applyAlignment="1">
      <alignment horizontal="center"/>
    </xf>
    <xf numFmtId="0" fontId="0" fillId="2" borderId="1" xfId="0" applyFill="1" applyBorder="1" applyAlignment="1">
      <alignment horizontal="left" vertical="center" wrapText="1"/>
    </xf>
    <xf numFmtId="0" fontId="0" fillId="2" borderId="2" xfId="0" applyFill="1" applyBorder="1" applyAlignment="1">
      <alignment horizontal="left" vertical="center" wrapText="1"/>
    </xf>
    <xf numFmtId="0" fontId="0" fillId="2" borderId="3" xfId="0" applyFill="1" applyBorder="1" applyAlignment="1">
      <alignment horizontal="left" vertical="center" wrapText="1"/>
    </xf>
    <xf numFmtId="0" fontId="0" fillId="2" borderId="4" xfId="0" applyFill="1" applyBorder="1" applyAlignment="1">
      <alignment horizontal="left" vertical="center" wrapText="1"/>
    </xf>
    <xf numFmtId="0" fontId="0" fillId="2" borderId="0" xfId="0" applyFill="1" applyAlignment="1">
      <alignment horizontal="left" vertical="center" wrapText="1"/>
    </xf>
    <xf numFmtId="0" fontId="0" fillId="2" borderId="5" xfId="0" applyFill="1" applyBorder="1" applyAlignment="1">
      <alignment horizontal="left" vertical="center" wrapText="1"/>
    </xf>
    <xf numFmtId="0" fontId="0" fillId="2" borderId="0" xfId="0" applyFill="1" applyAlignment="1">
      <alignment horizontal="left"/>
    </xf>
    <xf numFmtId="0" fontId="0" fillId="2" borderId="5" xfId="0" applyFill="1" applyBorder="1" applyAlignment="1">
      <alignment horizontal="left"/>
    </xf>
    <xf numFmtId="0" fontId="41" fillId="4" borderId="36" xfId="0" applyFont="1" applyFill="1" applyBorder="1" applyAlignment="1">
      <alignment horizontal="left" vertical="center" wrapText="1"/>
    </xf>
    <xf numFmtId="0" fontId="41" fillId="4" borderId="20" xfId="0" applyFont="1" applyFill="1" applyBorder="1" applyAlignment="1">
      <alignment horizontal="left" vertical="center" wrapText="1"/>
    </xf>
    <xf numFmtId="0" fontId="39" fillId="4" borderId="15" xfId="0" applyFont="1" applyFill="1" applyBorder="1" applyAlignment="1">
      <alignment horizontal="left"/>
    </xf>
    <xf numFmtId="0" fontId="39" fillId="4" borderId="35" xfId="0" applyFont="1" applyFill="1" applyBorder="1" applyAlignment="1">
      <alignment horizontal="left"/>
    </xf>
    <xf numFmtId="0" fontId="39" fillId="4" borderId="4" xfId="0" applyFont="1" applyFill="1" applyBorder="1" applyAlignment="1">
      <alignment horizontal="center" vertical="center"/>
    </xf>
    <xf numFmtId="0" fontId="39" fillId="4" borderId="0" xfId="0" applyFont="1" applyFill="1" applyAlignment="1">
      <alignment horizontal="center" vertical="center"/>
    </xf>
    <xf numFmtId="0" fontId="39" fillId="4" borderId="5" xfId="0" applyFont="1" applyFill="1" applyBorder="1" applyAlignment="1">
      <alignment horizontal="center" vertical="center"/>
    </xf>
    <xf numFmtId="0" fontId="41" fillId="4" borderId="34" xfId="0" applyFont="1" applyFill="1" applyBorder="1" applyAlignment="1">
      <alignment horizontal="left" vertical="center" wrapText="1"/>
    </xf>
    <xf numFmtId="0" fontId="41" fillId="4" borderId="32" xfId="0" applyFont="1" applyFill="1" applyBorder="1" applyAlignment="1">
      <alignment horizontal="left" vertical="center" wrapText="1"/>
    </xf>
    <xf numFmtId="14" fontId="37" fillId="4" borderId="10" xfId="0" applyNumberFormat="1" applyFont="1" applyFill="1" applyBorder="1" applyAlignment="1">
      <alignment horizontal="center" vertical="center"/>
    </xf>
    <xf numFmtId="14" fontId="37" fillId="4" borderId="21" xfId="0" applyNumberFormat="1" applyFont="1" applyFill="1" applyBorder="1" applyAlignment="1">
      <alignment horizontal="center" vertical="center"/>
    </xf>
    <xf numFmtId="0" fontId="48" fillId="0" borderId="1" xfId="0" applyFont="1" applyBorder="1" applyAlignment="1">
      <alignment horizontal="left" vertical="top" wrapText="1"/>
    </xf>
    <xf numFmtId="0" fontId="48" fillId="0" borderId="2" xfId="0" applyFont="1" applyBorder="1" applyAlignment="1">
      <alignment horizontal="left" vertical="top" wrapText="1"/>
    </xf>
    <xf numFmtId="0" fontId="48" fillId="0" borderId="3" xfId="0" applyFont="1" applyBorder="1" applyAlignment="1">
      <alignment horizontal="left" vertical="top" wrapText="1"/>
    </xf>
    <xf numFmtId="0" fontId="48" fillId="0" borderId="4" xfId="0" applyFont="1" applyBorder="1" applyAlignment="1">
      <alignment horizontal="left" vertical="top" wrapText="1"/>
    </xf>
    <xf numFmtId="0" fontId="48" fillId="0" borderId="0" xfId="0" applyFont="1" applyAlignment="1">
      <alignment horizontal="left" vertical="top" wrapText="1"/>
    </xf>
    <xf numFmtId="0" fontId="48" fillId="0" borderId="5" xfId="0" applyFont="1" applyBorder="1" applyAlignment="1">
      <alignment horizontal="left" vertical="top" wrapText="1"/>
    </xf>
    <xf numFmtId="0" fontId="48" fillId="0" borderId="6" xfId="0" applyFont="1" applyBorder="1" applyAlignment="1">
      <alignment horizontal="left" vertical="top" wrapText="1"/>
    </xf>
    <xf numFmtId="0" fontId="48" fillId="0" borderId="7" xfId="0" applyFont="1" applyBorder="1" applyAlignment="1">
      <alignment horizontal="left" vertical="top" wrapText="1"/>
    </xf>
    <xf numFmtId="0" fontId="48" fillId="0" borderId="8" xfId="0" applyFont="1" applyBorder="1" applyAlignment="1">
      <alignment horizontal="left" vertical="top" wrapText="1"/>
    </xf>
    <xf numFmtId="0" fontId="50" fillId="0" borderId="5" xfId="0" applyFont="1" applyBorder="1" applyAlignment="1">
      <alignment horizontal="center" wrapText="1"/>
    </xf>
    <xf numFmtId="0" fontId="50" fillId="0" borderId="8" xfId="0" applyFont="1" applyBorder="1" applyAlignment="1">
      <alignment horizontal="center" wrapText="1"/>
    </xf>
    <xf numFmtId="0" fontId="42" fillId="6" borderId="34" xfId="0" applyFont="1" applyFill="1" applyBorder="1" applyAlignment="1">
      <alignment horizontal="center"/>
    </xf>
    <xf numFmtId="0" fontId="42" fillId="6" borderId="33" xfId="0" applyFont="1" applyFill="1" applyBorder="1" applyAlignment="1">
      <alignment horizontal="center"/>
    </xf>
    <xf numFmtId="0" fontId="42" fillId="6" borderId="42" xfId="0" applyFont="1" applyFill="1" applyBorder="1" applyAlignment="1">
      <alignment horizontal="center"/>
    </xf>
    <xf numFmtId="0" fontId="36" fillId="4" borderId="18" xfId="0" applyFont="1" applyFill="1" applyBorder="1" applyAlignment="1">
      <alignment horizontal="center" vertical="center"/>
    </xf>
    <xf numFmtId="0" fontId="36" fillId="4" borderId="20" xfId="0" applyFont="1" applyFill="1" applyBorder="1" applyAlignment="1">
      <alignment horizontal="center" vertical="center"/>
    </xf>
    <xf numFmtId="0" fontId="36" fillId="4" borderId="9" xfId="0" applyFont="1" applyFill="1" applyBorder="1" applyAlignment="1">
      <alignment horizontal="center" vertical="center"/>
    </xf>
    <xf numFmtId="0" fontId="36" fillId="4" borderId="11" xfId="0" applyFont="1" applyFill="1" applyBorder="1" applyAlignment="1">
      <alignment horizontal="center" vertical="center"/>
    </xf>
    <xf numFmtId="0" fontId="37" fillId="4" borderId="19" xfId="0" applyFont="1" applyFill="1" applyBorder="1" applyAlignment="1">
      <alignment horizontal="center" vertical="center"/>
    </xf>
    <xf numFmtId="0" fontId="37" fillId="4" borderId="31" xfId="0" applyFont="1" applyFill="1" applyBorder="1" applyAlignment="1">
      <alignment horizontal="center" vertical="center"/>
    </xf>
    <xf numFmtId="0" fontId="39" fillId="4" borderId="24" xfId="0" applyFont="1" applyFill="1" applyBorder="1" applyAlignment="1">
      <alignment horizontal="center" vertical="center"/>
    </xf>
    <xf numFmtId="0" fontId="39" fillId="4" borderId="47" xfId="0" applyFont="1" applyFill="1" applyBorder="1" applyAlignment="1">
      <alignment horizontal="center" vertical="center"/>
    </xf>
    <xf numFmtId="0" fontId="39" fillId="4" borderId="46" xfId="0" applyFont="1" applyFill="1" applyBorder="1" applyAlignment="1">
      <alignment horizontal="center" vertical="center"/>
    </xf>
    <xf numFmtId="0" fontId="39" fillId="4" borderId="33" xfId="0" applyFont="1" applyFill="1" applyBorder="1" applyAlignment="1">
      <alignment horizontal="center" vertical="center"/>
    </xf>
    <xf numFmtId="0" fontId="39" fillId="4" borderId="42" xfId="0" applyFont="1" applyFill="1" applyBorder="1" applyAlignment="1">
      <alignment horizontal="center" vertical="center"/>
    </xf>
    <xf numFmtId="0" fontId="49" fillId="0" borderId="51" xfId="0" applyFont="1" applyBorder="1" applyAlignment="1">
      <alignment horizontal="left" wrapText="1"/>
    </xf>
    <xf numFmtId="0" fontId="35" fillId="0" borderId="26" xfId="0" applyFont="1" applyBorder="1" applyAlignment="1">
      <alignment horizontal="left" wrapText="1"/>
    </xf>
    <xf numFmtId="0" fontId="35" fillId="0" borderId="27" xfId="0" applyFont="1" applyBorder="1" applyAlignment="1">
      <alignment horizontal="left" wrapText="1"/>
    </xf>
    <xf numFmtId="0" fontId="35" fillId="0" borderId="52" xfId="0" applyFont="1" applyBorder="1" applyAlignment="1">
      <alignment horizontal="left" wrapText="1"/>
    </xf>
    <xf numFmtId="0" fontId="35" fillId="0" borderId="17" xfId="0" applyFont="1" applyBorder="1" applyAlignment="1">
      <alignment horizontal="left" wrapText="1"/>
    </xf>
    <xf numFmtId="0" fontId="35" fillId="0" borderId="28" xfId="0" applyFont="1" applyBorder="1" applyAlignment="1">
      <alignment horizontal="left" wrapText="1"/>
    </xf>
    <xf numFmtId="0" fontId="35" fillId="0" borderId="53" xfId="0" applyFont="1" applyBorder="1" applyAlignment="1">
      <alignment horizontal="left" wrapText="1"/>
    </xf>
    <xf numFmtId="0" fontId="35" fillId="0" borderId="24" xfId="0" applyFont="1" applyBorder="1" applyAlignment="1">
      <alignment horizontal="left" wrapText="1"/>
    </xf>
    <xf numFmtId="0" fontId="35" fillId="0" borderId="29" xfId="0" applyFont="1" applyBorder="1" applyAlignment="1">
      <alignment horizontal="left" wrapText="1"/>
    </xf>
    <xf numFmtId="0" fontId="40" fillId="3" borderId="19" xfId="0" applyFont="1" applyFill="1" applyBorder="1" applyAlignment="1" applyProtection="1">
      <alignment horizontal="center"/>
      <protection locked="0"/>
    </xf>
    <xf numFmtId="0" fontId="40" fillId="3" borderId="31" xfId="0" applyFont="1" applyFill="1" applyBorder="1" applyAlignment="1" applyProtection="1">
      <alignment horizontal="center"/>
      <protection locked="0"/>
    </xf>
    <xf numFmtId="0" fontId="66" fillId="0" borderId="4" xfId="0" applyFont="1" applyBorder="1" applyAlignment="1" applyProtection="1">
      <alignment horizontal="right" vertical="center"/>
      <protection hidden="1"/>
    </xf>
    <xf numFmtId="0" fontId="66" fillId="0" borderId="0" xfId="0" applyFont="1" applyAlignment="1" applyProtection="1">
      <alignment horizontal="right" vertical="center"/>
      <protection hidden="1"/>
    </xf>
    <xf numFmtId="0" fontId="35" fillId="3" borderId="19" xfId="0" applyFont="1" applyFill="1" applyBorder="1" applyAlignment="1" applyProtection="1">
      <alignment horizontal="center"/>
      <protection locked="0"/>
    </xf>
    <xf numFmtId="0" fontId="67" fillId="3" borderId="19" xfId="2" applyFont="1" applyFill="1" applyBorder="1" applyAlignment="1" applyProtection="1">
      <alignment horizontal="center"/>
      <protection locked="0"/>
    </xf>
    <xf numFmtId="0" fontId="1" fillId="3" borderId="15" xfId="0" applyFont="1" applyFill="1" applyBorder="1" applyAlignment="1" applyProtection="1">
      <alignment horizontal="left" vertical="center" wrapText="1"/>
      <protection locked="0"/>
    </xf>
    <xf numFmtId="0" fontId="1" fillId="3" borderId="16" xfId="0" applyFont="1" applyFill="1" applyBorder="1" applyAlignment="1" applyProtection="1">
      <alignment horizontal="left" vertical="center" wrapText="1"/>
      <protection locked="0"/>
    </xf>
    <xf numFmtId="0" fontId="40" fillId="0" borderId="15" xfId="0" applyFont="1" applyBorder="1" applyAlignment="1" applyProtection="1">
      <alignment horizontal="center" vertical="center" wrapText="1"/>
      <protection hidden="1"/>
    </xf>
    <xf numFmtId="0" fontId="40" fillId="0" borderId="16" xfId="0" applyFont="1" applyBorder="1" applyAlignment="1" applyProtection="1">
      <alignment horizontal="center" vertical="center" wrapText="1"/>
      <protection hidden="1"/>
    </xf>
    <xf numFmtId="0" fontId="1" fillId="3" borderId="15" xfId="0" applyFont="1" applyFill="1" applyBorder="1" applyAlignment="1" applyProtection="1">
      <alignment horizontal="center" vertical="center" wrapText="1"/>
      <protection locked="0"/>
    </xf>
    <xf numFmtId="0" fontId="1" fillId="3" borderId="16" xfId="0" applyFont="1" applyFill="1" applyBorder="1" applyAlignment="1" applyProtection="1">
      <alignment horizontal="center" vertical="center" wrapText="1"/>
      <protection locked="0"/>
    </xf>
    <xf numFmtId="0" fontId="5" fillId="4" borderId="6" xfId="0" applyFont="1" applyFill="1" applyBorder="1" applyAlignment="1" applyProtection="1">
      <alignment horizontal="left" vertical="center" wrapText="1"/>
      <protection hidden="1"/>
    </xf>
    <xf numFmtId="0" fontId="5" fillId="4" borderId="8" xfId="0" applyFont="1" applyFill="1" applyBorder="1" applyAlignment="1" applyProtection="1">
      <alignment horizontal="left" vertical="center" wrapText="1"/>
      <protection hidden="1"/>
    </xf>
    <xf numFmtId="0" fontId="10" fillId="0" borderId="1" xfId="0" applyFont="1" applyBorder="1" applyAlignment="1" applyProtection="1">
      <alignment horizontal="center" vertical="center" wrapText="1"/>
      <protection hidden="1"/>
    </xf>
    <xf numFmtId="0" fontId="10" fillId="0" borderId="3" xfId="0" applyFont="1" applyBorder="1" applyAlignment="1" applyProtection="1">
      <alignment horizontal="center" vertical="center" wrapText="1"/>
      <protection hidden="1"/>
    </xf>
    <xf numFmtId="0" fontId="15" fillId="0" borderId="41" xfId="0" applyFont="1" applyBorder="1" applyAlignment="1" applyProtection="1">
      <alignment horizontal="center"/>
      <protection hidden="1"/>
    </xf>
    <xf numFmtId="0" fontId="35" fillId="3" borderId="33" xfId="0" applyFont="1" applyFill="1" applyBorder="1" applyAlignment="1" applyProtection="1">
      <alignment horizontal="center"/>
      <protection locked="0"/>
    </xf>
    <xf numFmtId="0" fontId="66" fillId="0" borderId="1" xfId="0" applyFont="1" applyBorder="1" applyAlignment="1" applyProtection="1">
      <alignment horizontal="right" vertical="center"/>
      <protection hidden="1"/>
    </xf>
    <xf numFmtId="0" fontId="66" fillId="0" borderId="2" xfId="0" applyFont="1" applyBorder="1" applyAlignment="1" applyProtection="1">
      <alignment horizontal="right" vertical="center"/>
      <protection hidden="1"/>
    </xf>
    <xf numFmtId="0" fontId="35" fillId="0" borderId="0" xfId="0" applyFont="1" applyAlignment="1" applyProtection="1">
      <alignment horizontal="right" vertical="center" wrapText="1"/>
      <protection hidden="1"/>
    </xf>
    <xf numFmtId="0" fontId="40" fillId="3" borderId="10" xfId="0" applyFont="1" applyFill="1" applyBorder="1" applyAlignment="1" applyProtection="1">
      <alignment horizontal="center"/>
      <protection locked="0"/>
    </xf>
    <xf numFmtId="0" fontId="40" fillId="3" borderId="21" xfId="0" applyFont="1" applyFill="1" applyBorder="1" applyAlignment="1" applyProtection="1">
      <alignment horizontal="center"/>
      <protection locked="0"/>
    </xf>
    <xf numFmtId="0" fontId="35" fillId="0" borderId="2" xfId="0" applyFont="1" applyBorder="1" applyAlignment="1" applyProtection="1">
      <alignment horizontal="right" vertical="center"/>
      <protection hidden="1"/>
    </xf>
    <xf numFmtId="0" fontId="11" fillId="0" borderId="15" xfId="0" applyFont="1" applyBorder="1" applyAlignment="1">
      <alignment horizontal="left" vertical="center" wrapText="1"/>
    </xf>
    <xf numFmtId="0" fontId="11" fillId="0" borderId="35" xfId="0" applyFont="1" applyBorder="1" applyAlignment="1">
      <alignment horizontal="left" vertical="center" wrapText="1"/>
    </xf>
    <xf numFmtId="0" fontId="11" fillId="0" borderId="16" xfId="0" applyFont="1" applyBorder="1" applyAlignment="1">
      <alignment horizontal="left" vertical="center" wrapText="1"/>
    </xf>
    <xf numFmtId="0" fontId="3" fillId="0" borderId="15" xfId="0" applyFont="1" applyBorder="1" applyAlignment="1">
      <alignment horizontal="left"/>
    </xf>
    <xf numFmtId="0" fontId="3" fillId="0" borderId="35" xfId="0" applyFont="1" applyBorder="1" applyAlignment="1">
      <alignment horizontal="left"/>
    </xf>
    <xf numFmtId="0" fontId="3" fillId="0" borderId="16" xfId="0" applyFont="1" applyBorder="1" applyAlignment="1">
      <alignment horizontal="left"/>
    </xf>
    <xf numFmtId="0" fontId="2" fillId="0" borderId="15" xfId="0" applyFont="1" applyBorder="1" applyAlignment="1">
      <alignment horizontal="left"/>
    </xf>
    <xf numFmtId="0" fontId="2" fillId="0" borderId="35" xfId="0" applyFont="1" applyBorder="1" applyAlignment="1">
      <alignment horizontal="left"/>
    </xf>
    <xf numFmtId="0" fontId="2" fillId="0" borderId="16" xfId="0" applyFont="1" applyBorder="1" applyAlignment="1">
      <alignment horizontal="left"/>
    </xf>
    <xf numFmtId="0" fontId="47" fillId="0" borderId="1" xfId="0" applyFont="1" applyBorder="1" applyAlignment="1" applyProtection="1">
      <alignment horizontal="left" vertical="top" wrapText="1"/>
      <protection hidden="1"/>
    </xf>
    <xf numFmtId="0" fontId="56" fillId="0" borderId="2" xfId="0" applyFont="1" applyBorder="1" applyAlignment="1" applyProtection="1">
      <alignment horizontal="left" vertical="top" wrapText="1"/>
      <protection hidden="1"/>
    </xf>
    <xf numFmtId="0" fontId="56" fillId="0" borderId="3" xfId="0" applyFont="1" applyBorder="1" applyAlignment="1" applyProtection="1">
      <alignment horizontal="left" vertical="top" wrapText="1"/>
      <protection hidden="1"/>
    </xf>
    <xf numFmtId="0" fontId="56" fillId="0" borderId="4" xfId="0" applyFont="1" applyBorder="1" applyAlignment="1" applyProtection="1">
      <alignment horizontal="left" vertical="top" wrapText="1"/>
      <protection hidden="1"/>
    </xf>
    <xf numFmtId="0" fontId="56" fillId="0" borderId="0" xfId="0" applyFont="1" applyAlignment="1" applyProtection="1">
      <alignment horizontal="left" vertical="top" wrapText="1"/>
      <protection hidden="1"/>
    </xf>
    <xf numFmtId="0" fontId="56" fillId="0" borderId="5" xfId="0" applyFont="1" applyBorder="1" applyAlignment="1" applyProtection="1">
      <alignment horizontal="left" vertical="top" wrapText="1"/>
      <protection hidden="1"/>
    </xf>
    <xf numFmtId="0" fontId="56" fillId="0" borderId="6" xfId="0" applyFont="1" applyBorder="1" applyAlignment="1" applyProtection="1">
      <alignment horizontal="left" vertical="top" wrapText="1"/>
      <protection hidden="1"/>
    </xf>
    <xf numFmtId="0" fontId="56" fillId="0" borderId="7" xfId="0" applyFont="1" applyBorder="1" applyAlignment="1" applyProtection="1">
      <alignment horizontal="left" vertical="top" wrapText="1"/>
      <protection hidden="1"/>
    </xf>
    <xf numFmtId="0" fontId="56" fillId="0" borderId="8" xfId="0" applyFont="1" applyBorder="1" applyAlignment="1" applyProtection="1">
      <alignment horizontal="left" vertical="top" wrapText="1"/>
      <protection hidden="1"/>
    </xf>
    <xf numFmtId="0" fontId="37" fillId="6" borderId="7" xfId="0" applyFont="1" applyFill="1" applyBorder="1" applyAlignment="1" applyProtection="1">
      <alignment horizontal="center" vertical="center"/>
      <protection hidden="1"/>
    </xf>
    <xf numFmtId="0" fontId="65" fillId="7" borderId="15" xfId="0" applyFont="1" applyFill="1" applyBorder="1" applyAlignment="1" applyProtection="1">
      <alignment horizontal="center" vertical="center"/>
      <protection hidden="1"/>
    </xf>
    <xf numFmtId="0" fontId="65" fillId="7" borderId="35" xfId="0" applyFont="1" applyFill="1" applyBorder="1" applyAlignment="1" applyProtection="1">
      <alignment horizontal="center" vertical="center"/>
      <protection hidden="1"/>
    </xf>
    <xf numFmtId="0" fontId="65" fillId="7" borderId="16" xfId="0" applyFont="1" applyFill="1" applyBorder="1" applyAlignment="1" applyProtection="1">
      <alignment horizontal="center" vertical="center"/>
      <protection hidden="1"/>
    </xf>
    <xf numFmtId="14" fontId="35" fillId="3" borderId="19" xfId="0" applyNumberFormat="1" applyFont="1" applyFill="1" applyBorder="1" applyAlignment="1" applyProtection="1">
      <alignment horizontal="center"/>
      <protection locked="0"/>
    </xf>
    <xf numFmtId="0" fontId="35" fillId="0" borderId="0" xfId="0" applyFont="1" applyAlignment="1">
      <alignment horizontal="right" vertical="center"/>
    </xf>
    <xf numFmtId="0" fontId="37" fillId="0" borderId="7" xfId="0" applyFont="1" applyBorder="1" applyAlignment="1" applyProtection="1">
      <alignment horizontal="center" vertical="center"/>
      <protection hidden="1"/>
    </xf>
    <xf numFmtId="0" fontId="37" fillId="0" borderId="8" xfId="0" applyFont="1" applyBorder="1" applyAlignment="1" applyProtection="1">
      <alignment horizontal="center" vertical="center"/>
      <protection hidden="1"/>
    </xf>
    <xf numFmtId="0" fontId="35" fillId="0" borderId="7" xfId="0" applyFont="1" applyBorder="1" applyAlignment="1" applyProtection="1">
      <alignment horizontal="right"/>
      <protection hidden="1"/>
    </xf>
    <xf numFmtId="0" fontId="34" fillId="0" borderId="15" xfId="0" applyFont="1" applyBorder="1" applyAlignment="1" applyProtection="1">
      <alignment horizontal="center"/>
      <protection hidden="1"/>
    </xf>
    <xf numFmtId="0" fontId="34" fillId="0" borderId="16" xfId="0" applyFont="1" applyBorder="1" applyAlignment="1" applyProtection="1">
      <alignment horizontal="center"/>
      <protection hidden="1"/>
    </xf>
    <xf numFmtId="0" fontId="66" fillId="0" borderId="4" xfId="0" applyFont="1" applyBorder="1" applyAlignment="1">
      <alignment horizontal="right" vertical="center"/>
    </xf>
    <xf numFmtId="0" fontId="66" fillId="0" borderId="0" xfId="0" applyFont="1" applyAlignment="1">
      <alignment horizontal="right" vertical="center"/>
    </xf>
    <xf numFmtId="0" fontId="64" fillId="3" borderId="19" xfId="0" applyFont="1" applyFill="1" applyBorder="1" applyAlignment="1" applyProtection="1">
      <alignment horizontal="left"/>
      <protection locked="0"/>
    </xf>
    <xf numFmtId="0" fontId="35" fillId="0" borderId="2" xfId="0" applyFont="1" applyBorder="1" applyAlignment="1">
      <alignment horizontal="right" vertical="center"/>
    </xf>
    <xf numFmtId="0" fontId="40" fillId="3" borderId="19" xfId="0" applyFont="1" applyFill="1" applyBorder="1" applyAlignment="1" applyProtection="1">
      <alignment horizontal="left"/>
      <protection locked="0"/>
    </xf>
    <xf numFmtId="0" fontId="40" fillId="3" borderId="31" xfId="0" applyFont="1" applyFill="1" applyBorder="1" applyAlignment="1" applyProtection="1">
      <alignment horizontal="left"/>
      <protection locked="0"/>
    </xf>
    <xf numFmtId="0" fontId="66" fillId="0" borderId="1" xfId="0" applyFont="1" applyBorder="1" applyAlignment="1">
      <alignment horizontal="right" vertical="center"/>
    </xf>
    <xf numFmtId="0" fontId="66" fillId="0" borderId="2" xfId="0" applyFont="1" applyBorder="1" applyAlignment="1">
      <alignment horizontal="right" vertical="center"/>
    </xf>
    <xf numFmtId="0" fontId="64" fillId="3" borderId="33" xfId="0" applyFont="1" applyFill="1" applyBorder="1" applyAlignment="1" applyProtection="1">
      <alignment horizontal="left"/>
      <protection locked="0"/>
    </xf>
    <xf numFmtId="0" fontId="3" fillId="0" borderId="3" xfId="0" applyFont="1" applyBorder="1" applyAlignment="1">
      <alignment horizontal="center" wrapText="1"/>
    </xf>
    <xf numFmtId="0" fontId="3" fillId="0" borderId="8" xfId="0" applyFont="1" applyBorder="1" applyAlignment="1">
      <alignment horizontal="center" wrapText="1"/>
    </xf>
    <xf numFmtId="0" fontId="57" fillId="3" borderId="19" xfId="0" applyFont="1" applyFill="1" applyBorder="1" applyAlignment="1" applyProtection="1">
      <alignment horizontal="center"/>
      <protection locked="0"/>
    </xf>
    <xf numFmtId="0" fontId="57" fillId="3" borderId="31" xfId="0" applyFont="1" applyFill="1" applyBorder="1" applyAlignment="1" applyProtection="1">
      <alignment horizontal="center"/>
      <protection locked="0"/>
    </xf>
    <xf numFmtId="0" fontId="61" fillId="0" borderId="0" xfId="0" applyFont="1" applyAlignment="1">
      <alignment horizontal="right" vertical="center"/>
    </xf>
    <xf numFmtId="0" fontId="3" fillId="0" borderId="15" xfId="0" applyFont="1" applyBorder="1" applyAlignment="1">
      <alignment horizontal="center"/>
    </xf>
    <xf numFmtId="0" fontId="3" fillId="0" borderId="35" xfId="0" applyFont="1" applyBorder="1" applyAlignment="1">
      <alignment horizontal="center"/>
    </xf>
    <xf numFmtId="0" fontId="3" fillId="0" borderId="16" xfId="0" applyFont="1" applyBorder="1" applyAlignment="1">
      <alignment horizontal="center"/>
    </xf>
    <xf numFmtId="0" fontId="67" fillId="3" borderId="19" xfId="2" applyFont="1" applyFill="1" applyBorder="1" applyAlignment="1" applyProtection="1">
      <alignment horizontal="left"/>
      <protection locked="0"/>
    </xf>
    <xf numFmtId="0" fontId="11" fillId="0" borderId="15" xfId="0" applyFont="1" applyBorder="1" applyAlignment="1">
      <alignment horizontal="left"/>
    </xf>
    <xf numFmtId="0" fontId="11" fillId="0" borderId="35" xfId="0" applyFont="1" applyBorder="1" applyAlignment="1">
      <alignment horizontal="left"/>
    </xf>
    <xf numFmtId="0" fontId="57" fillId="3" borderId="43" xfId="0" applyFont="1" applyFill="1" applyBorder="1" applyAlignment="1" applyProtection="1">
      <alignment horizontal="center"/>
      <protection locked="0"/>
    </xf>
    <xf numFmtId="0" fontId="57" fillId="3" borderId="55" xfId="0" applyFont="1" applyFill="1" applyBorder="1" applyAlignment="1" applyProtection="1">
      <alignment horizontal="center"/>
      <protection locked="0"/>
    </xf>
    <xf numFmtId="0" fontId="40" fillId="0" borderId="15" xfId="0" applyFont="1" applyBorder="1" applyAlignment="1">
      <alignment horizontal="center" vertical="center" wrapText="1"/>
    </xf>
    <xf numFmtId="0" fontId="40" fillId="0" borderId="16" xfId="0" applyFont="1" applyBorder="1" applyAlignment="1">
      <alignment horizontal="center" vertical="center" wrapText="1"/>
    </xf>
    <xf numFmtId="0" fontId="5" fillId="4" borderId="15" xfId="0" applyFont="1" applyFill="1" applyBorder="1" applyAlignment="1">
      <alignment horizontal="center" vertical="center" wrapText="1"/>
    </xf>
    <xf numFmtId="0" fontId="5" fillId="4" borderId="16" xfId="0" applyFont="1" applyFill="1" applyBorder="1" applyAlignment="1">
      <alignment horizontal="center" vertical="center" wrapText="1"/>
    </xf>
    <xf numFmtId="0" fontId="11" fillId="0" borderId="0" xfId="0" applyFont="1" applyAlignment="1">
      <alignment horizontal="left" vertical="center" wrapText="1"/>
    </xf>
    <xf numFmtId="0" fontId="66" fillId="0" borderId="6" xfId="0" applyFont="1" applyBorder="1" applyAlignment="1">
      <alignment horizontal="right" vertical="center"/>
    </xf>
    <xf numFmtId="0" fontId="66" fillId="0" borderId="7" xfId="0" applyFont="1" applyBorder="1" applyAlignment="1">
      <alignment horizontal="right" vertical="center"/>
    </xf>
    <xf numFmtId="168" fontId="65" fillId="10" borderId="22" xfId="0" applyNumberFormat="1" applyFont="1" applyFill="1" applyBorder="1" applyAlignment="1" applyProtection="1">
      <alignment horizontal="left"/>
      <protection locked="0"/>
    </xf>
    <xf numFmtId="0" fontId="34" fillId="0" borderId="15" xfId="0" applyFont="1" applyBorder="1" applyAlignment="1">
      <alignment horizontal="center"/>
    </xf>
    <xf numFmtId="0" fontId="34" fillId="0" borderId="16" xfId="0" applyFont="1" applyBorder="1" applyAlignment="1">
      <alignment horizontal="center"/>
    </xf>
    <xf numFmtId="0" fontId="35" fillId="0" borderId="0" xfId="0" applyFont="1" applyAlignment="1">
      <alignment horizontal="right"/>
    </xf>
    <xf numFmtId="0" fontId="42" fillId="2" borderId="0" xfId="0" applyFont="1" applyFill="1" applyAlignment="1">
      <alignment horizontal="center" vertical="center"/>
    </xf>
    <xf numFmtId="0" fontId="55" fillId="0" borderId="1" xfId="0" applyFont="1" applyBorder="1" applyAlignment="1">
      <alignment horizontal="left" vertical="top" wrapText="1"/>
    </xf>
    <xf numFmtId="0" fontId="55" fillId="0" borderId="2" xfId="0" applyFont="1" applyBorder="1" applyAlignment="1">
      <alignment horizontal="left" vertical="top" wrapText="1"/>
    </xf>
    <xf numFmtId="0" fontId="55" fillId="0" borderId="3" xfId="0" applyFont="1" applyBorder="1" applyAlignment="1">
      <alignment horizontal="left" vertical="top" wrapText="1"/>
    </xf>
    <xf numFmtId="0" fontId="55" fillId="0" borderId="4" xfId="0" applyFont="1" applyBorder="1" applyAlignment="1">
      <alignment horizontal="left" vertical="top" wrapText="1"/>
    </xf>
    <xf numFmtId="0" fontId="55" fillId="0" borderId="0" xfId="0" applyFont="1" applyAlignment="1">
      <alignment horizontal="left" vertical="top" wrapText="1"/>
    </xf>
    <xf numFmtId="0" fontId="55" fillId="0" borderId="5" xfId="0" applyFont="1" applyBorder="1" applyAlignment="1">
      <alignment horizontal="left" vertical="top" wrapText="1"/>
    </xf>
    <xf numFmtId="0" fontId="55" fillId="0" borderId="6" xfId="0" applyFont="1" applyBorder="1" applyAlignment="1">
      <alignment horizontal="left" vertical="top" wrapText="1"/>
    </xf>
    <xf numFmtId="0" fontId="55" fillId="0" borderId="7" xfId="0" applyFont="1" applyBorder="1" applyAlignment="1">
      <alignment horizontal="left" vertical="top" wrapText="1"/>
    </xf>
    <xf numFmtId="0" fontId="55" fillId="0" borderId="8" xfId="0" applyFont="1" applyBorder="1" applyAlignment="1">
      <alignment horizontal="left" vertical="top" wrapText="1"/>
    </xf>
    <xf numFmtId="0" fontId="37" fillId="6" borderId="35" xfId="0" applyFont="1" applyFill="1" applyBorder="1" applyAlignment="1">
      <alignment horizontal="center" vertical="center"/>
    </xf>
    <xf numFmtId="0" fontId="37" fillId="6" borderId="16" xfId="0" applyFont="1" applyFill="1" applyBorder="1" applyAlignment="1">
      <alignment horizontal="center" vertical="center"/>
    </xf>
    <xf numFmtId="0" fontId="40" fillId="0" borderId="33" xfId="0" applyFont="1" applyBorder="1" applyAlignment="1" applyProtection="1">
      <alignment horizontal="center"/>
      <protection locked="0"/>
    </xf>
    <xf numFmtId="0" fontId="40" fillId="0" borderId="42" xfId="0" applyFont="1" applyBorder="1" applyAlignment="1" applyProtection="1">
      <alignment horizontal="center"/>
      <protection locked="0"/>
    </xf>
    <xf numFmtId="0" fontId="37" fillId="7" borderId="15" xfId="0" applyFont="1" applyFill="1" applyBorder="1" applyAlignment="1">
      <alignment horizontal="center" vertical="center"/>
    </xf>
    <xf numFmtId="0" fontId="37" fillId="7" borderId="35" xfId="0" applyFont="1" applyFill="1" applyBorder="1" applyAlignment="1">
      <alignment horizontal="center" vertical="center"/>
    </xf>
    <xf numFmtId="0" fontId="37" fillId="7" borderId="16" xfId="0" applyFont="1" applyFill="1" applyBorder="1" applyAlignment="1">
      <alignment horizontal="center" vertical="center"/>
    </xf>
    <xf numFmtId="0" fontId="35" fillId="0" borderId="0" xfId="0" applyFont="1" applyAlignment="1">
      <alignment horizontal="right" vertical="center" wrapText="1"/>
    </xf>
  </cellXfs>
  <cellStyles count="3">
    <cellStyle name="Currency" xfId="1" builtinId="4"/>
    <cellStyle name="Hyperlink" xfId="2" builtinId="8"/>
    <cellStyle name="Normal" xfId="0" builtinId="0"/>
  </cellStyles>
  <dxfs count="15">
    <dxf>
      <font>
        <b val="0"/>
        <i val="0"/>
        <strike val="0"/>
        <color rgb="FFFF0000"/>
      </font>
      <fill>
        <patternFill>
          <bgColor theme="9" tint="0.79998168889431442"/>
        </patternFill>
      </fill>
    </dxf>
    <dxf>
      <fill>
        <patternFill>
          <bgColor rgb="FFFFFF00"/>
        </patternFill>
      </fill>
    </dxf>
    <dxf>
      <fill>
        <patternFill>
          <bgColor rgb="FFFFFF00"/>
        </patternFill>
      </fill>
    </dxf>
    <dxf>
      <fill>
        <patternFill>
          <bgColor rgb="FFFFFF00"/>
        </patternFill>
      </fill>
    </dxf>
    <dxf>
      <fill>
        <patternFill>
          <bgColor rgb="FFFFFF00"/>
        </patternFill>
      </fill>
    </dxf>
    <dxf>
      <font>
        <b/>
        <i val="0"/>
      </font>
      <fill>
        <patternFill>
          <bgColor theme="9" tint="0.79998168889431442"/>
        </patternFill>
      </fill>
    </dxf>
    <dxf>
      <font>
        <color theme="0"/>
      </font>
      <fill>
        <patternFill>
          <bgColor theme="0"/>
        </patternFill>
      </fill>
    </dxf>
    <dxf>
      <font>
        <b/>
        <i val="0"/>
      </font>
      <fill>
        <patternFill>
          <bgColor theme="5" tint="0.59996337778862885"/>
        </patternFill>
      </fill>
    </dxf>
    <dxf>
      <font>
        <b val="0"/>
        <i val="0"/>
        <strike val="0"/>
        <color rgb="FFFF0000"/>
      </font>
      <fill>
        <patternFill>
          <bgColor theme="9" tint="0.79998168889431442"/>
        </patternFill>
      </fill>
    </dxf>
    <dxf>
      <fill>
        <patternFill>
          <bgColor rgb="FFFFFF00"/>
        </patternFill>
      </fill>
    </dxf>
    <dxf>
      <fill>
        <patternFill>
          <bgColor rgb="FFFFFF00"/>
        </patternFill>
      </fill>
    </dxf>
    <dxf>
      <fill>
        <patternFill>
          <bgColor rgb="FFFFFF00"/>
        </patternFill>
      </fill>
    </dxf>
    <dxf>
      <font>
        <color rgb="FFD9D9D9"/>
      </font>
      <fill>
        <patternFill>
          <bgColor theme="0" tint="-0.14996795556505021"/>
        </patternFill>
      </fill>
    </dxf>
    <dxf>
      <font>
        <color rgb="FFFF0000"/>
      </font>
      <fill>
        <patternFill patternType="none">
          <bgColor auto="1"/>
        </patternFill>
      </fill>
    </dxf>
    <dxf>
      <font>
        <color rgb="FFFF0000"/>
      </font>
      <fill>
        <patternFill patternType="none">
          <bgColor auto="1"/>
        </patternFill>
      </fill>
    </dxf>
  </dxfs>
  <tableStyles count="0" defaultTableStyle="TableStyleMedium2" defaultPivotStyle="PivotStyleLight16"/>
  <colors>
    <mruColors>
      <color rgb="FF0000FF"/>
      <color rgb="FFFFFF66"/>
      <color rgb="FFD9D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hyperlink" Target="https://louisvilleky.gov/government/housing/compliance-rental-housing" TargetMode="Externa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105832</xdr:rowOff>
    </xdr:from>
    <xdr:to>
      <xdr:col>18</xdr:col>
      <xdr:colOff>518583</xdr:colOff>
      <xdr:row>6</xdr:row>
      <xdr:rowOff>169333</xdr:rowOff>
    </xdr:to>
    <xdr:sp macro="" textlink="">
      <xdr:nvSpPr>
        <xdr:cNvPr id="3" name="TextBox 2">
          <a:extLst>
            <a:ext uri="{FF2B5EF4-FFF2-40B4-BE49-F238E27FC236}">
              <a16:creationId xmlns:a16="http://schemas.microsoft.com/office/drawing/2014/main" id="{56DB7C93-9CDE-4CDE-9895-4AB17FCBB015}"/>
            </a:ext>
          </a:extLst>
        </xdr:cNvPr>
        <xdr:cNvSpPr txBox="1"/>
      </xdr:nvSpPr>
      <xdr:spPr>
        <a:xfrm>
          <a:off x="0" y="380999"/>
          <a:ext cx="11567583" cy="10160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chemeClr val="dk1"/>
              </a:solidFill>
              <a:effectLst/>
              <a:latin typeface="+mn-lt"/>
              <a:ea typeface="+mn-ea"/>
              <a:cs typeface="+mn-cs"/>
            </a:rPr>
            <a:t>The current Louisville Metro Office of Housing and Community Development (OHCD)</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Unit Compliance Report (UCR) is for the period covering </a:t>
          </a:r>
          <a:r>
            <a:rPr lang="en-US" sz="1100" i="1" u="sng">
              <a:solidFill>
                <a:schemeClr val="dk1"/>
              </a:solidFill>
              <a:effectLst/>
              <a:latin typeface="+mn-lt"/>
              <a:ea typeface="+mn-ea"/>
              <a:cs typeface="+mn-cs"/>
            </a:rPr>
            <a:t>July 1, 2024 through June 30, 2025</a:t>
          </a:r>
          <a:r>
            <a:rPr lang="en-US" sz="1100">
              <a:solidFill>
                <a:schemeClr val="dk1"/>
              </a:solidFill>
              <a:effectLst/>
              <a:latin typeface="+mn-lt"/>
              <a:ea typeface="+mn-ea"/>
              <a:cs typeface="+mn-cs"/>
            </a:rPr>
            <a:t>. </a:t>
          </a:r>
          <a:r>
            <a:rPr lang="en-US" sz="1100" b="1">
              <a:solidFill>
                <a:schemeClr val="dk1"/>
              </a:solidFill>
              <a:effectLst/>
              <a:latin typeface="+mn-lt"/>
              <a:ea typeface="+mn-ea"/>
              <a:cs typeface="+mn-cs"/>
            </a:rPr>
            <a:t>  The UCR must be submitted by July 31, 2025.  </a:t>
          </a:r>
          <a:endParaRPr lang="en-US" sz="1100">
            <a:solidFill>
              <a:schemeClr val="dk1"/>
            </a:solidFill>
            <a:effectLst/>
            <a:latin typeface="+mn-lt"/>
            <a:ea typeface="+mn-ea"/>
            <a:cs typeface="+mn-cs"/>
          </a:endParaRPr>
        </a:p>
        <a:p>
          <a:pPr marL="171450" lvl="0" indent="-171450">
            <a:buFont typeface="Wingdings" panose="05000000000000000000" pitchFamily="2" charset="2"/>
            <a:buChar char="Ø"/>
          </a:pPr>
          <a:r>
            <a:rPr lang="en-US" sz="1100" b="1">
              <a:solidFill>
                <a:schemeClr val="dk1"/>
              </a:solidFill>
              <a:effectLst/>
              <a:latin typeface="+mn-lt"/>
              <a:ea typeface="+mn-ea"/>
              <a:cs typeface="+mn-cs"/>
            </a:rPr>
            <a:t>Please list only the tenants living in HOME units as of June 30, 2025 on the UCR. </a:t>
          </a:r>
        </a:p>
        <a:p>
          <a:pPr marL="171450" lvl="0" indent="-171450">
            <a:buFont typeface="Wingdings" panose="05000000000000000000" pitchFamily="2" charset="2"/>
            <a:buChar char="Ø"/>
          </a:pPr>
          <a:r>
            <a:rPr lang="en-US" sz="1100">
              <a:solidFill>
                <a:sysClr val="windowText" lastClr="000000"/>
              </a:solidFill>
              <a:effectLst/>
              <a:latin typeface="+mn-lt"/>
              <a:ea typeface="+mn-ea"/>
              <a:cs typeface="+mn-cs"/>
            </a:rPr>
            <a:t>HUD HOME and</a:t>
          </a:r>
          <a:r>
            <a:rPr lang="en-US" sz="1100" baseline="0">
              <a:solidFill>
                <a:sysClr val="windowText" lastClr="000000"/>
              </a:solidFill>
              <a:effectLst/>
              <a:latin typeface="+mn-lt"/>
              <a:ea typeface="+mn-ea"/>
              <a:cs typeface="+mn-cs"/>
            </a:rPr>
            <a:t> CDBG </a:t>
          </a:r>
          <a:r>
            <a:rPr lang="en-US" sz="1100">
              <a:solidFill>
                <a:sysClr val="windowText" lastClr="000000"/>
              </a:solidFill>
              <a:effectLst/>
              <a:latin typeface="+mn-lt"/>
              <a:ea typeface="+mn-ea"/>
              <a:cs typeface="+mn-cs"/>
            </a:rPr>
            <a:t>rent and income</a:t>
          </a:r>
          <a:r>
            <a:rPr lang="en-US" sz="1100" baseline="0">
              <a:solidFill>
                <a:sysClr val="windowText" lastClr="000000"/>
              </a:solidFill>
              <a:effectLst/>
              <a:latin typeface="+mn-lt"/>
              <a:ea typeface="+mn-ea"/>
              <a:cs typeface="+mn-cs"/>
            </a:rPr>
            <a:t> </a:t>
          </a:r>
          <a:r>
            <a:rPr lang="en-US" sz="1100">
              <a:solidFill>
                <a:sysClr val="windowText" lastClr="000000"/>
              </a:solidFill>
              <a:effectLst/>
              <a:latin typeface="+mn-lt"/>
              <a:ea typeface="+mn-ea"/>
              <a:cs typeface="+mn-cs"/>
            </a:rPr>
            <a:t>limits for the fiscal</a:t>
          </a:r>
          <a:r>
            <a:rPr lang="en-US" sz="1100" baseline="0">
              <a:solidFill>
                <a:sysClr val="windowText" lastClr="000000"/>
              </a:solidFill>
              <a:effectLst/>
              <a:latin typeface="+mn-lt"/>
              <a:ea typeface="+mn-ea"/>
              <a:cs typeface="+mn-cs"/>
            </a:rPr>
            <a:t> year </a:t>
          </a:r>
          <a:r>
            <a:rPr lang="en-US" sz="1100">
              <a:solidFill>
                <a:sysClr val="windowText" lastClr="000000"/>
              </a:solidFill>
              <a:effectLst/>
              <a:latin typeface="+mn-lt"/>
              <a:ea typeface="+mn-ea"/>
              <a:cs typeface="+mn-cs"/>
            </a:rPr>
            <a:t>2024-2025 start July 01</a:t>
          </a:r>
          <a:r>
            <a:rPr lang="en-US" sz="1100" baseline="0">
              <a:solidFill>
                <a:sysClr val="windowText" lastClr="000000"/>
              </a:solidFill>
              <a:effectLst/>
              <a:latin typeface="+mn-lt"/>
              <a:ea typeface="+mn-ea"/>
              <a:cs typeface="+mn-cs"/>
            </a:rPr>
            <a:t>, 2024 and were updated effective June 01, 2025</a:t>
          </a:r>
          <a:r>
            <a:rPr lang="en-US" sz="1100">
              <a:solidFill>
                <a:sysClr val="windowText" lastClr="000000"/>
              </a:solidFill>
              <a:effectLst/>
              <a:latin typeface="+mn-lt"/>
              <a:ea typeface="+mn-ea"/>
              <a:cs typeface="+mn-cs"/>
            </a:rPr>
            <a:t>.   </a:t>
          </a:r>
        </a:p>
        <a:p>
          <a:pPr marL="171450" lvl="0" indent="-171450">
            <a:buFont typeface="Wingdings" panose="05000000000000000000" pitchFamily="2" charset="2"/>
            <a:buChar char="Ø"/>
          </a:pPr>
          <a:r>
            <a:rPr lang="en-US" sz="1100">
              <a:solidFill>
                <a:schemeClr val="dk1"/>
              </a:solidFill>
              <a:effectLst/>
              <a:latin typeface="+mn-lt"/>
              <a:ea typeface="+mn-ea"/>
              <a:cs typeface="+mn-cs"/>
            </a:rPr>
            <a:t>Contact Nino Owens, Grants Compliance Monitor, at</a:t>
          </a:r>
          <a:r>
            <a:rPr lang="en-US" sz="1100" baseline="0">
              <a:solidFill>
                <a:schemeClr val="dk1"/>
              </a:solidFill>
              <a:effectLst/>
              <a:latin typeface="+mn-lt"/>
              <a:ea typeface="+mn-ea"/>
              <a:cs typeface="+mn-cs"/>
            </a:rPr>
            <a:t> nino.owens@louisvilleky.gov </a:t>
          </a:r>
          <a:r>
            <a:rPr lang="en-US" sz="1100">
              <a:solidFill>
                <a:schemeClr val="dk1"/>
              </a:solidFill>
              <a:effectLst/>
              <a:latin typeface="+mn-lt"/>
              <a:ea typeface="+mn-ea"/>
              <a:cs typeface="+mn-cs"/>
            </a:rPr>
            <a:t>or 502-574-6157 for questions.</a:t>
          </a:r>
        </a:p>
        <a:p>
          <a:endParaRPr lang="en-US" sz="1100"/>
        </a:p>
      </xdr:txBody>
    </xdr:sp>
    <xdr:clientData/>
  </xdr:twoCellAnchor>
  <xdr:twoCellAnchor>
    <xdr:from>
      <xdr:col>0</xdr:col>
      <xdr:colOff>0</xdr:colOff>
      <xdr:row>7</xdr:row>
      <xdr:rowOff>66675</xdr:rowOff>
    </xdr:from>
    <xdr:to>
      <xdr:col>18</xdr:col>
      <xdr:colOff>561975</xdr:colOff>
      <xdr:row>13</xdr:row>
      <xdr:rowOff>161925</xdr:rowOff>
    </xdr:to>
    <xdr:sp macro="" textlink="">
      <xdr:nvSpPr>
        <xdr:cNvPr id="4" name="TextBox 3">
          <a:extLst>
            <a:ext uri="{FF2B5EF4-FFF2-40B4-BE49-F238E27FC236}">
              <a16:creationId xmlns:a16="http://schemas.microsoft.com/office/drawing/2014/main" id="{240B4F5D-1A7A-463B-BE4F-953F3529EA8C}"/>
            </a:ext>
          </a:extLst>
        </xdr:cNvPr>
        <xdr:cNvSpPr txBox="1"/>
      </xdr:nvSpPr>
      <xdr:spPr>
        <a:xfrm>
          <a:off x="0" y="1495425"/>
          <a:ext cx="11534775" cy="12382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chemeClr val="dk1"/>
              </a:solidFill>
              <a:effectLst/>
              <a:latin typeface="+mn-lt"/>
              <a:ea typeface="+mn-ea"/>
              <a:cs typeface="+mn-cs"/>
            </a:rPr>
            <a:t>Before beginning to enter data into the report, check the property’s regulatory agreement and/or development agreement for the following:</a:t>
          </a:r>
        </a:p>
        <a:p>
          <a:pPr marL="171450" lvl="0" indent="-171450">
            <a:buFont typeface="Wingdings" panose="05000000000000000000" pitchFamily="2" charset="2"/>
            <a:buChar char="Ø"/>
          </a:pPr>
          <a:r>
            <a:rPr lang="en-US" sz="1100">
              <a:solidFill>
                <a:schemeClr val="dk1"/>
              </a:solidFill>
              <a:effectLst/>
              <a:latin typeface="+mn-lt"/>
              <a:ea typeface="+mn-ea"/>
              <a:cs typeface="+mn-cs"/>
            </a:rPr>
            <a:t>How many total funded HOME units or CDBG units (if applicable)</a:t>
          </a:r>
        </a:p>
        <a:p>
          <a:pPr marL="171450" lvl="0" indent="-171450">
            <a:buFont typeface="Wingdings" panose="05000000000000000000" pitchFamily="2" charset="2"/>
            <a:buChar char="Ø"/>
          </a:pPr>
          <a:r>
            <a:rPr lang="en-US" sz="1100">
              <a:solidFill>
                <a:schemeClr val="dk1"/>
              </a:solidFill>
              <a:effectLst/>
              <a:latin typeface="+mn-lt"/>
              <a:ea typeface="+mn-ea"/>
              <a:cs typeface="+mn-cs"/>
            </a:rPr>
            <a:t>How many Low and/or High HOME units (not applicable to CDBG unless agreement specifies)</a:t>
          </a:r>
        </a:p>
        <a:p>
          <a:pPr marL="171450" lvl="0" indent="-171450">
            <a:buFont typeface="Wingdings" panose="05000000000000000000" pitchFamily="2" charset="2"/>
            <a:buChar char="Ø"/>
          </a:pPr>
          <a:r>
            <a:rPr lang="en-US" sz="1100">
              <a:solidFill>
                <a:schemeClr val="dk1"/>
              </a:solidFill>
              <a:effectLst/>
              <a:latin typeface="+mn-lt"/>
              <a:ea typeface="+mn-ea"/>
              <a:cs typeface="+mn-cs"/>
            </a:rPr>
            <a:t>Whether the units are “floating” or “fixed” (not applicable to CDBG unless agreement specifies)</a:t>
          </a:r>
        </a:p>
        <a:p>
          <a:pPr marL="171450" lvl="0" indent="-171450">
            <a:buFont typeface="Wingdings" panose="05000000000000000000" pitchFamily="2" charset="2"/>
            <a:buChar char="Ø"/>
          </a:pPr>
          <a:r>
            <a:rPr lang="en-US" sz="1100">
              <a:solidFill>
                <a:schemeClr val="dk1"/>
              </a:solidFill>
              <a:effectLst/>
              <a:latin typeface="+mn-lt"/>
              <a:ea typeface="+mn-ea"/>
              <a:cs typeface="+mn-cs"/>
            </a:rPr>
            <a:t>How many (0, 1, 2, 3, 4, etc.) bedrooms are designated to be Low and/or High HOME units (usually found in the development agreement) e.g. agreement may say six (6) total HOME units, of which,  three (3) Low HOME units are to be  two-(2) bedroom units and three (3) High HOME units are to be two- (2) bedroom units (not applicable to CDBG unless agreement specifies)</a:t>
          </a:r>
        </a:p>
      </xdr:txBody>
    </xdr:sp>
    <xdr:clientData/>
  </xdr:twoCellAnchor>
  <xdr:twoCellAnchor>
    <xdr:from>
      <xdr:col>0</xdr:col>
      <xdr:colOff>21167</xdr:colOff>
      <xdr:row>14</xdr:row>
      <xdr:rowOff>47625</xdr:rowOff>
    </xdr:from>
    <xdr:to>
      <xdr:col>18</xdr:col>
      <xdr:colOff>568325</xdr:colOff>
      <xdr:row>20</xdr:row>
      <xdr:rowOff>143934</xdr:rowOff>
    </xdr:to>
    <xdr:sp macro="" textlink="">
      <xdr:nvSpPr>
        <xdr:cNvPr id="5" name="TextBox 4">
          <a:extLst>
            <a:ext uri="{FF2B5EF4-FFF2-40B4-BE49-F238E27FC236}">
              <a16:creationId xmlns:a16="http://schemas.microsoft.com/office/drawing/2014/main" id="{B3350101-930B-4ADB-B05B-735743D65201}"/>
            </a:ext>
          </a:extLst>
        </xdr:cNvPr>
        <xdr:cNvSpPr txBox="1"/>
      </xdr:nvSpPr>
      <xdr:spPr>
        <a:xfrm>
          <a:off x="21167" y="2756958"/>
          <a:ext cx="11824758" cy="121390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lang="en-US" sz="1400" b="1" u="sng">
              <a:solidFill>
                <a:schemeClr val="dk1"/>
              </a:solidFill>
              <a:effectLst/>
              <a:latin typeface="+mn-lt"/>
              <a:ea typeface="+mn-ea"/>
              <a:cs typeface="+mn-cs"/>
            </a:rPr>
            <a:t>Please read the following explanation for each tab before completing the worksheet!</a:t>
          </a:r>
          <a:endParaRPr lang="en-US" sz="1400">
            <a:effectLst/>
          </a:endParaRPr>
        </a:p>
        <a:p>
          <a:r>
            <a:rPr lang="en-US" sz="1100">
              <a:solidFill>
                <a:schemeClr val="dk1"/>
              </a:solidFill>
              <a:effectLst/>
              <a:latin typeface="+mn-lt"/>
              <a:ea typeface="+mn-ea"/>
              <a:cs typeface="+mn-cs"/>
            </a:rPr>
            <a:t>There are four tabs in the UCR workbook as follows:</a:t>
          </a:r>
        </a:p>
        <a:p>
          <a:pPr marL="171450" lvl="0" indent="-171450">
            <a:buFont typeface="Wingdings" panose="05000000000000000000" pitchFamily="2" charset="2"/>
            <a:buChar char="Ø"/>
          </a:pPr>
          <a:r>
            <a:rPr lang="en-US" sz="1100">
              <a:solidFill>
                <a:schemeClr val="dk1"/>
              </a:solidFill>
              <a:effectLst/>
              <a:latin typeface="+mn-lt"/>
              <a:ea typeface="+mn-ea"/>
              <a:cs typeface="+mn-cs"/>
            </a:rPr>
            <a:t>UCR Instruction Sheet</a:t>
          </a:r>
        </a:p>
        <a:p>
          <a:pPr marL="171450" lvl="0" indent="-171450">
            <a:buFont typeface="Wingdings" panose="05000000000000000000" pitchFamily="2" charset="2"/>
            <a:buChar char="Ø"/>
          </a:pPr>
          <a:r>
            <a:rPr lang="en-US" sz="1100">
              <a:solidFill>
                <a:schemeClr val="dk1"/>
              </a:solidFill>
              <a:effectLst/>
              <a:latin typeface="+mn-lt"/>
              <a:ea typeface="+mn-ea"/>
              <a:cs typeface="+mn-cs"/>
            </a:rPr>
            <a:t>Utility Allowance</a:t>
          </a:r>
          <a:r>
            <a:rPr lang="en-US" sz="1100" baseline="0">
              <a:solidFill>
                <a:schemeClr val="dk1"/>
              </a:solidFill>
              <a:effectLst/>
              <a:latin typeface="+mn-lt"/>
              <a:ea typeface="+mn-ea"/>
              <a:cs typeface="+mn-cs"/>
            </a:rPr>
            <a:t> Tab 2</a:t>
          </a:r>
          <a:endParaRPr lang="en-US" sz="1100">
            <a:solidFill>
              <a:schemeClr val="dk1"/>
            </a:solidFill>
            <a:effectLst/>
            <a:latin typeface="+mn-lt"/>
            <a:ea typeface="+mn-ea"/>
            <a:cs typeface="+mn-cs"/>
          </a:endParaRPr>
        </a:p>
        <a:p>
          <a:pPr marL="171450" lvl="0" indent="-171450">
            <a:buFont typeface="Wingdings" panose="05000000000000000000" pitchFamily="2" charset="2"/>
            <a:buChar char="Ø"/>
          </a:pPr>
          <a:r>
            <a:rPr lang="en-US" sz="1100">
              <a:solidFill>
                <a:schemeClr val="dk1"/>
              </a:solidFill>
              <a:effectLst/>
              <a:latin typeface="+mn-lt"/>
              <a:ea typeface="+mn-ea"/>
              <a:cs typeface="+mn-cs"/>
            </a:rPr>
            <a:t>HUSM Utility Allowance Tab 3</a:t>
          </a:r>
        </a:p>
        <a:p>
          <a:pPr marL="171450" lvl="0" indent="-171450">
            <a:buFont typeface="Wingdings" panose="05000000000000000000" pitchFamily="2" charset="2"/>
            <a:buChar char="Ø"/>
          </a:pPr>
          <a:r>
            <a:rPr lang="en-US" sz="1100">
              <a:solidFill>
                <a:schemeClr val="dk1"/>
              </a:solidFill>
              <a:effectLst/>
              <a:latin typeface="+mn-lt"/>
              <a:ea typeface="+mn-ea"/>
              <a:cs typeface="+mn-cs"/>
            </a:rPr>
            <a:t>UCR Tab</a:t>
          </a:r>
          <a:r>
            <a:rPr lang="en-US" sz="1100" baseline="0">
              <a:solidFill>
                <a:schemeClr val="dk1"/>
              </a:solidFill>
              <a:effectLst/>
              <a:latin typeface="+mn-lt"/>
              <a:ea typeface="+mn-ea"/>
              <a:cs typeface="+mn-cs"/>
            </a:rPr>
            <a:t> 4</a:t>
          </a:r>
          <a:r>
            <a:rPr lang="en-US" sz="1100">
              <a:solidFill>
                <a:schemeClr val="dk1"/>
              </a:solidFill>
              <a:effectLst/>
              <a:latin typeface="+mn-lt"/>
              <a:ea typeface="+mn-ea"/>
              <a:cs typeface="+mn-cs"/>
            </a:rPr>
            <a:t> </a:t>
          </a:r>
        </a:p>
      </xdr:txBody>
    </xdr:sp>
    <xdr:clientData/>
  </xdr:twoCellAnchor>
  <xdr:twoCellAnchor>
    <xdr:from>
      <xdr:col>0</xdr:col>
      <xdr:colOff>28575</xdr:colOff>
      <xdr:row>21</xdr:row>
      <xdr:rowOff>76200</xdr:rowOff>
    </xdr:from>
    <xdr:to>
      <xdr:col>18</xdr:col>
      <xdr:colOff>561975</xdr:colOff>
      <xdr:row>28</xdr:row>
      <xdr:rowOff>95250</xdr:rowOff>
    </xdr:to>
    <xdr:sp macro="" textlink="">
      <xdr:nvSpPr>
        <xdr:cNvPr id="6" name="TextBox 5">
          <a:extLst>
            <a:ext uri="{FF2B5EF4-FFF2-40B4-BE49-F238E27FC236}">
              <a16:creationId xmlns:a16="http://schemas.microsoft.com/office/drawing/2014/main" id="{E25BFA1D-B235-465F-BF5F-C760F192CEAA}"/>
            </a:ext>
          </a:extLst>
        </xdr:cNvPr>
        <xdr:cNvSpPr txBox="1"/>
      </xdr:nvSpPr>
      <xdr:spPr>
        <a:xfrm>
          <a:off x="28575" y="4381500"/>
          <a:ext cx="11506200" cy="1352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u="sng">
              <a:solidFill>
                <a:schemeClr val="dk1"/>
              </a:solidFill>
              <a:effectLst/>
              <a:latin typeface="+mn-lt"/>
              <a:ea typeface="+mn-ea"/>
              <a:cs typeface="+mn-cs"/>
            </a:rPr>
            <a:t>Utility Allowance (UA) – Tab 2</a:t>
          </a:r>
          <a:endParaRPr lang="en-US" sz="1100">
            <a:solidFill>
              <a:schemeClr val="dk1"/>
            </a:solidFill>
            <a:effectLst/>
            <a:latin typeface="+mn-lt"/>
            <a:ea typeface="+mn-ea"/>
            <a:cs typeface="+mn-cs"/>
          </a:endParaRPr>
        </a:p>
        <a:p>
          <a:pPr marL="171450" lvl="0" indent="-171450">
            <a:buFont typeface="Wingdings" panose="05000000000000000000" pitchFamily="2" charset="2"/>
            <a:buChar char="Ø"/>
          </a:pPr>
          <a:r>
            <a:rPr lang="en-US" sz="1100">
              <a:solidFill>
                <a:schemeClr val="dk1"/>
              </a:solidFill>
              <a:effectLst/>
              <a:latin typeface="+mn-lt"/>
              <a:ea typeface="+mn-ea"/>
              <a:cs typeface="+mn-cs"/>
            </a:rPr>
            <a:t>This develops a utility allowance as of </a:t>
          </a:r>
          <a:r>
            <a:rPr lang="en-US" sz="1100">
              <a:solidFill>
                <a:sysClr val="windowText" lastClr="000000"/>
              </a:solidFill>
              <a:effectLst/>
              <a:latin typeface="+mn-lt"/>
              <a:ea typeface="+mn-ea"/>
              <a:cs typeface="+mn-cs"/>
            </a:rPr>
            <a:t>January 01, 2025, utilizing </a:t>
          </a:r>
          <a:r>
            <a:rPr lang="en-US" sz="1100">
              <a:solidFill>
                <a:schemeClr val="dk1"/>
              </a:solidFill>
              <a:effectLst/>
              <a:latin typeface="+mn-lt"/>
              <a:ea typeface="+mn-ea"/>
              <a:cs typeface="+mn-cs"/>
            </a:rPr>
            <a:t>Louisville Metro Housing Authority’s (LMHA) annual utility schedule for apartment buildings.</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If your project contains a different property type other than an apartment building, (e.g. townhome or single-family house), contact Nino Owens, Grants Compliance Monitor, at</a:t>
          </a:r>
          <a:r>
            <a:rPr lang="en-US" sz="1100" baseline="0">
              <a:solidFill>
                <a:schemeClr val="dk1"/>
              </a:solidFill>
              <a:effectLst/>
              <a:latin typeface="+mn-lt"/>
              <a:ea typeface="+mn-ea"/>
              <a:cs typeface="+mn-cs"/>
            </a:rPr>
            <a:t> nino.owens@louisvilleky.gov </a:t>
          </a:r>
          <a:r>
            <a:rPr lang="en-US" sz="1100">
              <a:solidFill>
                <a:schemeClr val="dk1"/>
              </a:solidFill>
              <a:effectLst/>
              <a:latin typeface="+mn-lt"/>
              <a:ea typeface="+mn-ea"/>
              <a:cs typeface="+mn-cs"/>
            </a:rPr>
            <a:t>or 502-574-6157 for further discussion/instructions.</a:t>
          </a:r>
        </a:p>
        <a:p>
          <a:pPr marL="171450" lvl="0" indent="-171450">
            <a:buFont typeface="Wingdings" panose="05000000000000000000" pitchFamily="2" charset="2"/>
            <a:buChar char="Ø"/>
          </a:pPr>
          <a:r>
            <a:rPr lang="en-US" sz="1100">
              <a:solidFill>
                <a:schemeClr val="dk1"/>
              </a:solidFill>
              <a:effectLst/>
              <a:latin typeface="+mn-lt"/>
              <a:ea typeface="+mn-ea"/>
              <a:cs typeface="+mn-cs"/>
            </a:rPr>
            <a:t>Do not use these rates if your property had a commitment of HOME funding on or after August 23, 2013.</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For properties funded after August 23, 2013, the utility allowance is determined by utilizing the HUSM</a:t>
          </a:r>
          <a:r>
            <a:rPr lang="en-US" sz="1100" baseline="0">
              <a:solidFill>
                <a:schemeClr val="dk1"/>
              </a:solidFill>
              <a:effectLst/>
              <a:latin typeface="+mn-lt"/>
              <a:ea typeface="+mn-ea"/>
              <a:cs typeface="+mn-cs"/>
            </a:rPr>
            <a:t> Utility Allowance </a:t>
          </a:r>
          <a:r>
            <a:rPr lang="en-US" sz="1100">
              <a:solidFill>
                <a:schemeClr val="dk1"/>
              </a:solidFill>
              <a:effectLst/>
              <a:latin typeface="+mn-lt"/>
              <a:ea typeface="+mn-ea"/>
              <a:cs typeface="+mn-cs"/>
            </a:rPr>
            <a:t>– Tab 3.</a:t>
          </a:r>
        </a:p>
        <a:p>
          <a:pPr marL="171450" lvl="0" indent="-171450">
            <a:buFont typeface="Wingdings" panose="05000000000000000000" pitchFamily="2" charset="2"/>
            <a:buChar char="Ø"/>
          </a:pPr>
          <a:r>
            <a:rPr lang="en-US" sz="1100">
              <a:solidFill>
                <a:schemeClr val="dk1"/>
              </a:solidFill>
              <a:effectLst/>
              <a:latin typeface="+mn-lt"/>
              <a:ea typeface="+mn-ea"/>
              <a:cs typeface="+mn-cs"/>
            </a:rPr>
            <a:t>Complete this tab before beginning UCR - Tab 4 unless project was committed to HOME funding on or after August 23, 2013, in which HUSM – Tab 3 must be completed. </a:t>
          </a:r>
        </a:p>
      </xdr:txBody>
    </xdr:sp>
    <xdr:clientData/>
  </xdr:twoCellAnchor>
  <xdr:twoCellAnchor>
    <xdr:from>
      <xdr:col>0</xdr:col>
      <xdr:colOff>0</xdr:colOff>
      <xdr:row>29</xdr:row>
      <xdr:rowOff>9524</xdr:rowOff>
    </xdr:from>
    <xdr:to>
      <xdr:col>18</xdr:col>
      <xdr:colOff>571500</xdr:colOff>
      <xdr:row>35</xdr:row>
      <xdr:rowOff>186265</xdr:rowOff>
    </xdr:to>
    <xdr:sp macro="" textlink="">
      <xdr:nvSpPr>
        <xdr:cNvPr id="7" name="TextBox 6">
          <a:extLst>
            <a:ext uri="{FF2B5EF4-FFF2-40B4-BE49-F238E27FC236}">
              <a16:creationId xmlns:a16="http://schemas.microsoft.com/office/drawing/2014/main" id="{9B759BF8-33B3-43BE-81D6-F4924AEF92D2}"/>
            </a:ext>
          </a:extLst>
        </xdr:cNvPr>
        <xdr:cNvSpPr txBox="1"/>
      </xdr:nvSpPr>
      <xdr:spPr>
        <a:xfrm>
          <a:off x="0" y="5529791"/>
          <a:ext cx="11849100" cy="129434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u="sng">
              <a:solidFill>
                <a:schemeClr val="dk1"/>
              </a:solidFill>
              <a:effectLst/>
              <a:latin typeface="+mn-lt"/>
              <a:ea typeface="+mn-ea"/>
              <a:cs typeface="+mn-cs"/>
            </a:rPr>
            <a:t>HUD Utility Schedule Model (HUSM) – Tab 3</a:t>
          </a:r>
          <a:endParaRPr lang="en-US" sz="1100">
            <a:solidFill>
              <a:schemeClr val="dk1"/>
            </a:solidFill>
            <a:effectLst/>
            <a:latin typeface="+mn-lt"/>
            <a:ea typeface="+mn-ea"/>
            <a:cs typeface="+mn-cs"/>
          </a:endParaRPr>
        </a:p>
        <a:p>
          <a:pPr marL="171450" lvl="0" indent="-171450">
            <a:buFont typeface="Wingdings" panose="05000000000000000000" pitchFamily="2" charset="2"/>
            <a:buChar char="Ø"/>
          </a:pPr>
          <a:r>
            <a:rPr lang="en-US" sz="1100">
              <a:solidFill>
                <a:schemeClr val="dk1"/>
              </a:solidFill>
              <a:effectLst/>
              <a:latin typeface="+mn-lt"/>
              <a:ea typeface="+mn-ea"/>
              <a:cs typeface="+mn-cs"/>
            </a:rPr>
            <a:t>Projects with a commitment of HOME funds on or after August 23, 2013, must determine their own utility allowance.</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Documentation of how the allowances were determined need to be sent to the Office of Compliance annually for review and approval before implementing the allowance.  This must be sent as part of the project’s unit compliance report submission.   </a:t>
          </a:r>
        </a:p>
        <a:p>
          <a:pPr marL="171450" lvl="0" indent="-171450">
            <a:buFont typeface="Wingdings" panose="05000000000000000000" pitchFamily="2" charset="2"/>
            <a:buChar char="Ø"/>
          </a:pPr>
          <a:r>
            <a:rPr lang="en-US" sz="1100">
              <a:solidFill>
                <a:schemeClr val="dk1"/>
              </a:solidFill>
              <a:effectLst/>
              <a:latin typeface="+mn-lt"/>
              <a:ea typeface="+mn-ea"/>
              <a:cs typeface="+mn-cs"/>
            </a:rPr>
            <a:t>This HUD website provides a webinar and information regarding the HUSM: </a:t>
          </a:r>
          <a:r>
            <a:rPr lang="en-US" sz="1100" u="sng">
              <a:solidFill>
                <a:schemeClr val="dk1"/>
              </a:solidFill>
              <a:effectLst/>
              <a:latin typeface="+mn-lt"/>
              <a:ea typeface="+mn-ea"/>
              <a:cs typeface="+mn-cs"/>
              <a:hlinkClick xmlns:r="http://schemas.openxmlformats.org/officeDocument/2006/relationships" r:id=""/>
            </a:rPr>
            <a:t>https://www.hudexchange.info/trainings/courses/hud-utility-schedule-model-calculating-utility-allowances-for-home-webinar1/</a:t>
          </a:r>
          <a:r>
            <a:rPr lang="en-US" sz="1100" u="none">
              <a:solidFill>
                <a:schemeClr val="dk1"/>
              </a:solidFill>
              <a:effectLst/>
              <a:latin typeface="+mn-lt"/>
              <a:ea typeface="+mn-ea"/>
              <a:cs typeface="+mn-cs"/>
            </a:rPr>
            <a:t>.</a:t>
          </a:r>
          <a:r>
            <a:rPr lang="en-US" sz="1100" u="none" baseline="0">
              <a:solidFill>
                <a:schemeClr val="dk1"/>
              </a:solidFill>
              <a:effectLst/>
              <a:latin typeface="+mn-lt"/>
              <a:ea typeface="+mn-ea"/>
              <a:cs typeface="+mn-cs"/>
            </a:rPr>
            <a:t> The </a:t>
          </a:r>
          <a:r>
            <a:rPr lang="en-US" sz="1100">
              <a:solidFill>
                <a:schemeClr val="dk1"/>
              </a:solidFill>
              <a:effectLst/>
              <a:latin typeface="+mn-lt"/>
              <a:ea typeface="+mn-ea"/>
              <a:cs typeface="+mn-cs"/>
            </a:rPr>
            <a:t>Metro Housing Compliance website also provides information/instructions: </a:t>
          </a:r>
          <a:r>
            <a:rPr lang="en-US" sz="1100" u="sng">
              <a:solidFill>
                <a:srgbClr val="0000FF"/>
              </a:solidFill>
              <a:effectLst/>
              <a:latin typeface="+mn-lt"/>
              <a:ea typeface="+mn-ea"/>
              <a:cs typeface="+mn-cs"/>
            </a:rPr>
            <a:t>https://louisvilleky.gov/government/housing/compliance-rental-housing</a:t>
          </a:r>
          <a:endParaRPr lang="en-US" sz="1100">
            <a:solidFill>
              <a:srgbClr val="0000FF"/>
            </a:solidFill>
            <a:effectLst/>
            <a:latin typeface="+mn-lt"/>
            <a:ea typeface="+mn-ea"/>
            <a:cs typeface="+mn-cs"/>
          </a:endParaRPr>
        </a:p>
        <a:p>
          <a:pPr marL="171450" lvl="0" indent="-171450">
            <a:buFont typeface="Wingdings" panose="05000000000000000000" pitchFamily="2" charset="2"/>
            <a:buChar char="Ø"/>
          </a:pPr>
          <a:r>
            <a:rPr lang="en-US" sz="1100">
              <a:solidFill>
                <a:schemeClr val="dk1"/>
              </a:solidFill>
              <a:effectLst/>
              <a:latin typeface="+mn-lt"/>
              <a:ea typeface="+mn-ea"/>
              <a:cs typeface="+mn-cs"/>
            </a:rPr>
            <a:t>If not using Utility Allowance</a:t>
          </a:r>
          <a:r>
            <a:rPr lang="en-US" sz="1100" baseline="0">
              <a:solidFill>
                <a:schemeClr val="dk1"/>
              </a:solidFill>
              <a:effectLst/>
              <a:latin typeface="+mn-lt"/>
              <a:ea typeface="+mn-ea"/>
              <a:cs typeface="+mn-cs"/>
            </a:rPr>
            <a:t> - </a:t>
          </a:r>
          <a:r>
            <a:rPr lang="en-US" sz="1100">
              <a:solidFill>
                <a:schemeClr val="dk1"/>
              </a:solidFill>
              <a:effectLst/>
              <a:latin typeface="+mn-lt"/>
              <a:ea typeface="+mn-ea"/>
              <a:cs typeface="+mn-cs"/>
            </a:rPr>
            <a:t>Tab 2, complete this before entering information on UCR – Tab 4.</a:t>
          </a:r>
        </a:p>
        <a:p>
          <a:endParaRPr lang="en-US" sz="1100"/>
        </a:p>
      </xdr:txBody>
    </xdr:sp>
    <xdr:clientData/>
  </xdr:twoCellAnchor>
  <xdr:twoCellAnchor>
    <xdr:from>
      <xdr:col>0</xdr:col>
      <xdr:colOff>28575</xdr:colOff>
      <xdr:row>36</xdr:row>
      <xdr:rowOff>47626</xdr:rowOff>
    </xdr:from>
    <xdr:to>
      <xdr:col>18</xdr:col>
      <xdr:colOff>552450</xdr:colOff>
      <xdr:row>61</xdr:row>
      <xdr:rowOff>171450</xdr:rowOff>
    </xdr:to>
    <xdr:sp macro="" textlink="">
      <xdr:nvSpPr>
        <xdr:cNvPr id="8" name="TextBox 7">
          <a:hlinkClick xmlns:r="http://schemas.openxmlformats.org/officeDocument/2006/relationships" r:id="rId1"/>
          <a:extLst>
            <a:ext uri="{FF2B5EF4-FFF2-40B4-BE49-F238E27FC236}">
              <a16:creationId xmlns:a16="http://schemas.microsoft.com/office/drawing/2014/main" id="{98C65C49-9520-4AD2-BF36-B3C9C8EAFF3E}"/>
            </a:ext>
          </a:extLst>
        </xdr:cNvPr>
        <xdr:cNvSpPr txBox="1"/>
      </xdr:nvSpPr>
      <xdr:spPr>
        <a:xfrm>
          <a:off x="28575" y="7229476"/>
          <a:ext cx="11496675" cy="488632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u="sng">
              <a:solidFill>
                <a:schemeClr val="dk1"/>
              </a:solidFill>
              <a:effectLst/>
              <a:latin typeface="+mn-lt"/>
              <a:ea typeface="+mn-ea"/>
              <a:cs typeface="+mn-cs"/>
            </a:rPr>
            <a:t>Unit Compliance Report (UCR) – Tab 4</a:t>
          </a:r>
          <a:endParaRPr lang="en-US" sz="1100">
            <a:solidFill>
              <a:schemeClr val="dk1"/>
            </a:solidFill>
            <a:effectLst/>
            <a:latin typeface="+mn-lt"/>
            <a:ea typeface="+mn-ea"/>
            <a:cs typeface="+mn-cs"/>
          </a:endParaRPr>
        </a:p>
        <a:p>
          <a:pPr marL="171450" lvl="0" indent="-171450">
            <a:buFont typeface="Wingdings" panose="05000000000000000000" pitchFamily="2" charset="2"/>
            <a:buChar char="Ø"/>
          </a:pPr>
          <a:r>
            <a:rPr lang="en-US" sz="1100">
              <a:solidFill>
                <a:schemeClr val="dk1"/>
              </a:solidFill>
              <a:effectLst/>
              <a:latin typeface="+mn-lt"/>
              <a:ea typeface="+mn-ea"/>
              <a:cs typeface="+mn-cs"/>
            </a:rPr>
            <a:t>Complete all cells highlighted in yellow based on:</a:t>
          </a:r>
        </a:p>
        <a:p>
          <a:pPr marL="628650" lvl="1" indent="-171450">
            <a:buFont typeface="Wingdings" panose="05000000000000000000" pitchFamily="2" charset="2"/>
            <a:buChar char="ü"/>
          </a:pPr>
          <a:r>
            <a:rPr lang="en-US" sz="1100">
              <a:solidFill>
                <a:schemeClr val="dk1"/>
              </a:solidFill>
              <a:effectLst/>
              <a:latin typeface="+mn-lt"/>
              <a:ea typeface="+mn-ea"/>
              <a:cs typeface="+mn-cs"/>
            </a:rPr>
            <a:t>HOME/CDBG/NSP Regulatory and/or Development Agreements (as applicable)</a:t>
          </a:r>
        </a:p>
        <a:p>
          <a:pPr marL="628650" lvl="1" indent="-171450">
            <a:buFont typeface="Wingdings" panose="05000000000000000000" pitchFamily="2" charset="2"/>
            <a:buChar char="ü"/>
          </a:pPr>
          <a:r>
            <a:rPr lang="en-US" sz="1100">
              <a:solidFill>
                <a:schemeClr val="dk1"/>
              </a:solidFill>
              <a:effectLst/>
              <a:latin typeface="+mn-lt"/>
              <a:ea typeface="+mn-ea"/>
              <a:cs typeface="+mn-cs"/>
            </a:rPr>
            <a:t>LIHTC Land Use Restrictive Agreement (if applicable)</a:t>
          </a:r>
        </a:p>
        <a:p>
          <a:pPr marL="628650" lvl="1" indent="-171450">
            <a:buFont typeface="Wingdings" panose="05000000000000000000" pitchFamily="2" charset="2"/>
            <a:buChar char="ü"/>
          </a:pPr>
          <a:r>
            <a:rPr lang="en-US" sz="1100">
              <a:solidFill>
                <a:schemeClr val="dk1"/>
              </a:solidFill>
              <a:effectLst/>
              <a:latin typeface="+mn-lt"/>
              <a:ea typeface="+mn-ea"/>
              <a:cs typeface="+mn-cs"/>
            </a:rPr>
            <a:t>PBS8 Agreement/Contract (if applicable)</a:t>
          </a:r>
        </a:p>
        <a:p>
          <a:pPr marL="628650" lvl="1" indent="-171450">
            <a:buFont typeface="Wingdings" panose="05000000000000000000" pitchFamily="2" charset="2"/>
            <a:buChar char="ü"/>
          </a:pPr>
          <a:r>
            <a:rPr lang="en-US" sz="1100">
              <a:solidFill>
                <a:schemeClr val="dk1"/>
              </a:solidFill>
              <a:effectLst/>
              <a:latin typeface="+mn-lt"/>
              <a:ea typeface="+mn-ea"/>
              <a:cs typeface="+mn-cs"/>
            </a:rPr>
            <a:t>Logistical Information</a:t>
          </a:r>
        </a:p>
        <a:p>
          <a:pPr marL="628650" lvl="1" indent="-171450">
            <a:buFont typeface="Wingdings" panose="05000000000000000000" pitchFamily="2" charset="2"/>
            <a:buChar char="ü"/>
          </a:pPr>
          <a:r>
            <a:rPr lang="en-US" sz="1100">
              <a:solidFill>
                <a:schemeClr val="dk1"/>
              </a:solidFill>
              <a:effectLst/>
              <a:latin typeface="+mn-lt"/>
              <a:ea typeface="+mn-ea"/>
              <a:cs typeface="+mn-cs"/>
            </a:rPr>
            <a:t>Tenant Information</a:t>
          </a:r>
        </a:p>
        <a:p>
          <a:pPr marL="628650" lvl="1" indent="-171450">
            <a:buFont typeface="Wingdings" panose="05000000000000000000" pitchFamily="2" charset="2"/>
            <a:buChar char="ü"/>
          </a:pPr>
          <a:r>
            <a:rPr lang="en-US" sz="1100">
              <a:solidFill>
                <a:schemeClr val="dk1"/>
              </a:solidFill>
              <a:effectLst/>
              <a:latin typeface="+mn-lt"/>
              <a:ea typeface="+mn-ea"/>
              <a:cs typeface="+mn-cs"/>
            </a:rPr>
            <a:t>Housing  Assistance</a:t>
          </a:r>
          <a:r>
            <a:rPr lang="en-US" sz="1100" baseline="0">
              <a:solidFill>
                <a:schemeClr val="dk1"/>
              </a:solidFill>
              <a:effectLst/>
              <a:latin typeface="+mn-lt"/>
              <a:ea typeface="+mn-ea"/>
              <a:cs typeface="+mn-cs"/>
            </a:rPr>
            <a:t> (if applicable) e.g. Housing Choice Voucher/Section 8 voucher, Housing Assistance Payment (HAP) agreement, etc.</a:t>
          </a:r>
          <a:endParaRPr lang="en-US" sz="1100">
            <a:solidFill>
              <a:schemeClr val="dk1"/>
            </a:solidFill>
            <a:effectLst/>
            <a:latin typeface="+mn-lt"/>
            <a:ea typeface="+mn-ea"/>
            <a:cs typeface="+mn-cs"/>
          </a:endParaRPr>
        </a:p>
        <a:p>
          <a:pPr marL="171450" lvl="0" indent="-171450">
            <a:buFont typeface="Wingdings" panose="05000000000000000000" pitchFamily="2" charset="2"/>
            <a:buChar char="Ø"/>
          </a:pPr>
          <a:r>
            <a:rPr lang="en-US" sz="1100">
              <a:solidFill>
                <a:schemeClr val="dk1"/>
              </a:solidFill>
              <a:effectLst/>
              <a:latin typeface="+mn-lt"/>
              <a:ea typeface="+mn-ea"/>
              <a:cs typeface="+mn-cs"/>
            </a:rPr>
            <a:t>Column M (Subsidy Layering Max </a:t>
          </a:r>
          <a:r>
            <a:rPr lang="en-US" sz="1100" u="sng">
              <a:solidFill>
                <a:schemeClr val="dk1"/>
              </a:solidFill>
              <a:effectLst/>
              <a:latin typeface="+mn-lt"/>
              <a:ea typeface="+mn-ea"/>
              <a:cs typeface="+mn-cs"/>
            </a:rPr>
            <a:t>GROSS</a:t>
          </a:r>
          <a:r>
            <a:rPr lang="en-US" sz="1100">
              <a:solidFill>
                <a:schemeClr val="dk1"/>
              </a:solidFill>
              <a:effectLst/>
              <a:latin typeface="+mn-lt"/>
              <a:ea typeface="+mn-ea"/>
              <a:cs typeface="+mn-cs"/>
            </a:rPr>
            <a:t> Rent) is the maximum rent that can be charged using combined funding sources e.g. HOME, LIHTC PBS8 and/or Housing Assistance on an individual unit basis.</a:t>
          </a:r>
        </a:p>
        <a:p>
          <a:pPr marL="171450" lvl="0" indent="-171450">
            <a:buFont typeface="Wingdings" panose="05000000000000000000" pitchFamily="2" charset="2"/>
            <a:buChar char="Ø"/>
          </a:pPr>
          <a:r>
            <a:rPr lang="en-US" sz="1100">
              <a:solidFill>
                <a:schemeClr val="dk1"/>
              </a:solidFill>
              <a:effectLst/>
              <a:latin typeface="+mn-lt"/>
              <a:ea typeface="+mn-ea"/>
              <a:cs typeface="+mn-cs"/>
            </a:rPr>
            <a:t>Column O (Subsidy Layering Max </a:t>
          </a:r>
          <a:r>
            <a:rPr lang="en-US" sz="1100" u="sng">
              <a:solidFill>
                <a:schemeClr val="dk1"/>
              </a:solidFill>
              <a:effectLst/>
              <a:latin typeface="+mn-lt"/>
              <a:ea typeface="+mn-ea"/>
              <a:cs typeface="+mn-cs"/>
            </a:rPr>
            <a:t>NET</a:t>
          </a:r>
          <a:r>
            <a:rPr lang="en-US" sz="1100">
              <a:solidFill>
                <a:schemeClr val="dk1"/>
              </a:solidFill>
              <a:effectLst/>
              <a:latin typeface="+mn-lt"/>
              <a:ea typeface="+mn-ea"/>
              <a:cs typeface="+mn-cs"/>
            </a:rPr>
            <a:t> Rent) is the maximum rent that can be charged using combined funding sources e.g. HOME, LIHTC, PBS8 and/or Housing Assistance after deducting the Utility Allowance (UA) from the Max Gross Rent (Column M) on an individual unit basis.</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If tenant is not entitled to a UA, then Column M and Column O will be the same amount.</a:t>
          </a:r>
        </a:p>
        <a:p>
          <a:pPr marL="171450" marR="0" lvl="0" indent="-171450" defTabSz="914400" eaLnBrk="1" fontAlgn="auto" latinLnBrk="0" hangingPunct="1">
            <a:lnSpc>
              <a:spcPct val="100000"/>
            </a:lnSpc>
            <a:spcBef>
              <a:spcPts val="0"/>
            </a:spcBef>
            <a:spcAft>
              <a:spcPts val="0"/>
            </a:spcAft>
            <a:buClrTx/>
            <a:buSzTx/>
            <a:buFont typeface="Wingdings" panose="05000000000000000000" pitchFamily="2" charset="2"/>
            <a:buChar char="Ø"/>
            <a:tabLst/>
            <a:defRPr/>
          </a:pPr>
          <a:r>
            <a:rPr lang="en-US" sz="1100">
              <a:solidFill>
                <a:schemeClr val="dk1"/>
              </a:solidFill>
              <a:effectLst/>
              <a:latin typeface="+mn-lt"/>
              <a:ea typeface="+mn-ea"/>
              <a:cs typeface="+mn-cs"/>
            </a:rPr>
            <a:t>Should the property have multiple LIHTC set</a:t>
          </a:r>
          <a:r>
            <a:rPr lang="en-US" sz="1100" baseline="0">
              <a:solidFill>
                <a:schemeClr val="dk1"/>
              </a:solidFill>
              <a:effectLst/>
              <a:latin typeface="+mn-lt"/>
              <a:ea typeface="+mn-ea"/>
              <a:cs typeface="+mn-cs"/>
            </a:rPr>
            <a:t> asides (e.g. 50% and 60%) or LIHTC rents </a:t>
          </a:r>
          <a:r>
            <a:rPr lang="en-US" sz="1100">
              <a:solidFill>
                <a:schemeClr val="dk1"/>
              </a:solidFill>
              <a:effectLst/>
              <a:latin typeface="+mn-lt"/>
              <a:ea typeface="+mn-ea"/>
              <a:cs typeface="+mn-cs"/>
            </a:rPr>
            <a:t>for different units that are applicable to HOME units, contact Nino Owens at</a:t>
          </a:r>
          <a:r>
            <a:rPr lang="en-US" sz="1100" baseline="0">
              <a:solidFill>
                <a:schemeClr val="dk1"/>
              </a:solidFill>
              <a:effectLst/>
              <a:latin typeface="+mn-lt"/>
              <a:ea typeface="+mn-ea"/>
              <a:cs typeface="+mn-cs"/>
            </a:rPr>
            <a:t> nino.owens@louisvilleky.gov </a:t>
          </a:r>
          <a:r>
            <a:rPr lang="en-US" sz="1100">
              <a:solidFill>
                <a:schemeClr val="dk1"/>
              </a:solidFill>
              <a:effectLst/>
              <a:latin typeface="+mn-lt"/>
              <a:ea typeface="+mn-ea"/>
              <a:cs typeface="+mn-cs"/>
            </a:rPr>
            <a:t>or 502-574-6157 for assistance with form. Example: property has two-(2) bedroom units some are leased at $500 and other are leased at $550 due to size variance or other amenities within unit.</a:t>
          </a:r>
        </a:p>
        <a:p>
          <a:pPr marL="171450" lvl="0" indent="-171450">
            <a:buFont typeface="Wingdings" panose="05000000000000000000" pitchFamily="2" charset="2"/>
            <a:buChar char="Ø"/>
          </a:pPr>
          <a:r>
            <a:rPr lang="en-US" sz="1100">
              <a:solidFill>
                <a:schemeClr val="dk1"/>
              </a:solidFill>
              <a:effectLst/>
              <a:latin typeface="+mn-lt"/>
              <a:ea typeface="+mn-ea"/>
              <a:cs typeface="+mn-cs"/>
            </a:rPr>
            <a:t>Check Column T (Error?) </a:t>
          </a:r>
        </a:p>
        <a:p>
          <a:pPr marL="628650" lvl="1" indent="-171450">
            <a:buFont typeface="Wingdings" panose="05000000000000000000" pitchFamily="2" charset="2"/>
            <a:buChar char="ü"/>
          </a:pPr>
          <a:r>
            <a:rPr lang="en-US" sz="1100">
              <a:solidFill>
                <a:schemeClr val="dk1"/>
              </a:solidFill>
              <a:effectLst/>
              <a:latin typeface="+mn-lt"/>
              <a:ea typeface="+mn-ea"/>
              <a:cs typeface="+mn-cs"/>
            </a:rPr>
            <a:t>If Column P (Actual Lease Rent) is more than what Column O states, then Column T (Error?) will state “Possible Rent Error.”</a:t>
          </a:r>
        </a:p>
        <a:p>
          <a:pPr marL="1085850" lvl="2" indent="-171450">
            <a:buFont typeface="Arial" panose="020B0604020202020204" pitchFamily="34" charset="0"/>
            <a:buChar char="•"/>
          </a:pPr>
          <a:r>
            <a:rPr lang="en-US" sz="1100" b="1" u="sng">
              <a:solidFill>
                <a:schemeClr val="dk1"/>
              </a:solidFill>
              <a:effectLst/>
              <a:latin typeface="+mn-lt"/>
              <a:ea typeface="+mn-ea"/>
              <a:cs typeface="+mn-cs"/>
            </a:rPr>
            <a:t>DO NOT</a:t>
          </a:r>
          <a:r>
            <a:rPr lang="en-US" sz="1100">
              <a:solidFill>
                <a:schemeClr val="dk1"/>
              </a:solidFill>
              <a:effectLst/>
              <a:latin typeface="+mn-lt"/>
              <a:ea typeface="+mn-ea"/>
              <a:cs typeface="+mn-cs"/>
            </a:rPr>
            <a:t> turn in form if there is a “Possible Rent Error” in Column T.</a:t>
          </a:r>
        </a:p>
        <a:p>
          <a:pPr marL="1085850" lvl="2" indent="-171450">
            <a:buFont typeface="Arial" panose="020B0604020202020204" pitchFamily="34" charset="0"/>
            <a:buChar char="•"/>
          </a:pPr>
          <a:r>
            <a:rPr lang="en-US" sz="1100">
              <a:solidFill>
                <a:schemeClr val="dk1"/>
              </a:solidFill>
              <a:effectLst/>
              <a:latin typeface="+mn-lt"/>
              <a:ea typeface="+mn-ea"/>
              <a:cs typeface="+mn-cs"/>
            </a:rPr>
            <a:t>Contact Nino Owens at</a:t>
          </a:r>
          <a:r>
            <a:rPr lang="en-US" sz="1100" baseline="0">
              <a:solidFill>
                <a:schemeClr val="dk1"/>
              </a:solidFill>
              <a:effectLst/>
              <a:latin typeface="+mn-lt"/>
              <a:ea typeface="+mn-ea"/>
              <a:cs typeface="+mn-cs"/>
            </a:rPr>
            <a:t> nino.owens@louisvilleky.gov </a:t>
          </a:r>
          <a:r>
            <a:rPr lang="en-US" sz="1100">
              <a:solidFill>
                <a:schemeClr val="dk1"/>
              </a:solidFill>
              <a:effectLst/>
              <a:latin typeface="+mn-lt"/>
              <a:ea typeface="+mn-ea"/>
              <a:cs typeface="+mn-cs"/>
            </a:rPr>
            <a:t>or 502-574-6157 for further discussion/instructions.</a:t>
          </a:r>
        </a:p>
        <a:p>
          <a:pPr marL="628650" lvl="1" indent="-171450">
            <a:buFont typeface="Wingdings" panose="05000000000000000000" pitchFamily="2" charset="2"/>
            <a:buChar char="ü"/>
          </a:pPr>
          <a:r>
            <a:rPr lang="en-US" sz="1100">
              <a:solidFill>
                <a:schemeClr val="dk1"/>
              </a:solidFill>
              <a:effectLst/>
              <a:latin typeface="+mn-lt"/>
              <a:ea typeface="+mn-ea"/>
              <a:cs typeface="+mn-cs"/>
            </a:rPr>
            <a:t>If Column J (Effective Date of Recert) occurred prior to </a:t>
          </a:r>
          <a:r>
            <a:rPr lang="en-US" sz="1100">
              <a:solidFill>
                <a:sysClr val="windowText" lastClr="000000"/>
              </a:solidFill>
              <a:effectLst/>
              <a:latin typeface="+mn-lt"/>
              <a:ea typeface="+mn-ea"/>
              <a:cs typeface="+mn-cs"/>
            </a:rPr>
            <a:t>July 1, 2024, </a:t>
          </a:r>
          <a:r>
            <a:rPr lang="en-US" sz="1100">
              <a:solidFill>
                <a:schemeClr val="dk1"/>
              </a:solidFill>
              <a:effectLst/>
              <a:latin typeface="+mn-lt"/>
              <a:ea typeface="+mn-ea"/>
              <a:cs typeface="+mn-cs"/>
            </a:rPr>
            <a:t>Column T (Error?) will state “Date Error”.</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Household (tenant) income is to be verified annually.  Any tenant moving in prior to July 1, 2024, should have had an income re-certification completed prior to report period end date of June 30, 2025.</a:t>
          </a:r>
        </a:p>
        <a:p>
          <a:pPr marL="1085850" lvl="2" indent="-171450">
            <a:buFont typeface="Arial" panose="020B0604020202020204" pitchFamily="34" charset="0"/>
            <a:buChar char="•"/>
          </a:pPr>
          <a:r>
            <a:rPr lang="en-US" sz="1100" b="1" u="sng">
              <a:solidFill>
                <a:schemeClr val="dk1"/>
              </a:solidFill>
              <a:effectLst/>
              <a:latin typeface="+mn-lt"/>
              <a:ea typeface="+mn-ea"/>
              <a:cs typeface="+mn-cs"/>
            </a:rPr>
            <a:t>DO NOT</a:t>
          </a:r>
          <a:r>
            <a:rPr lang="en-US" sz="1100">
              <a:solidFill>
                <a:schemeClr val="dk1"/>
              </a:solidFill>
              <a:effectLst/>
              <a:latin typeface="+mn-lt"/>
              <a:ea typeface="+mn-ea"/>
              <a:cs typeface="+mn-cs"/>
            </a:rPr>
            <a:t> turn in form if there is a “Date Error” in Column T. </a:t>
          </a:r>
        </a:p>
        <a:p>
          <a:pPr marL="1085850" lvl="2" indent="-171450">
            <a:buFont typeface="Arial" panose="020B0604020202020204" pitchFamily="34" charset="0"/>
            <a:buChar char="•"/>
          </a:pPr>
          <a:r>
            <a:rPr lang="en-US" sz="1100">
              <a:solidFill>
                <a:schemeClr val="dk1"/>
              </a:solidFill>
              <a:effectLst/>
              <a:latin typeface="+mn-lt"/>
              <a:ea typeface="+mn-ea"/>
              <a:cs typeface="+mn-cs"/>
            </a:rPr>
            <a:t>Contact Nino</a:t>
          </a:r>
          <a:r>
            <a:rPr lang="en-US" sz="1100" baseline="0">
              <a:solidFill>
                <a:schemeClr val="dk1"/>
              </a:solidFill>
              <a:effectLst/>
              <a:latin typeface="+mn-lt"/>
              <a:ea typeface="+mn-ea"/>
              <a:cs typeface="+mn-cs"/>
            </a:rPr>
            <a:t> Owens </a:t>
          </a:r>
          <a:r>
            <a:rPr lang="en-US" sz="1100">
              <a:solidFill>
                <a:schemeClr val="dk1"/>
              </a:solidFill>
              <a:effectLst/>
              <a:latin typeface="+mn-lt"/>
              <a:ea typeface="+mn-ea"/>
              <a:cs typeface="+mn-cs"/>
            </a:rPr>
            <a:t>at</a:t>
          </a:r>
          <a:r>
            <a:rPr lang="en-US" sz="1100" baseline="0">
              <a:solidFill>
                <a:schemeClr val="dk1"/>
              </a:solidFill>
              <a:effectLst/>
              <a:latin typeface="+mn-lt"/>
              <a:ea typeface="+mn-ea"/>
              <a:cs typeface="+mn-cs"/>
            </a:rPr>
            <a:t> nino.owens@louisvilleky.gov </a:t>
          </a:r>
          <a:r>
            <a:rPr lang="en-US" sz="1100">
              <a:solidFill>
                <a:schemeClr val="dk1"/>
              </a:solidFill>
              <a:effectLst/>
              <a:latin typeface="+mn-lt"/>
              <a:ea typeface="+mn-ea"/>
              <a:cs typeface="+mn-cs"/>
            </a:rPr>
            <a:t>or 502-574-6157 for further discussion/instructions.</a:t>
          </a:r>
        </a:p>
        <a:p>
          <a:pPr marL="171450" lvl="0" indent="-171450">
            <a:buFont typeface="Wingdings" panose="05000000000000000000" pitchFamily="2" charset="2"/>
            <a:buChar char="Ø"/>
          </a:pPr>
          <a:r>
            <a:rPr lang="en-US" sz="1100">
              <a:solidFill>
                <a:schemeClr val="dk1"/>
              </a:solidFill>
              <a:effectLst/>
              <a:latin typeface="+mn-lt"/>
              <a:ea typeface="+mn-ea"/>
              <a:cs typeface="+mn-cs"/>
            </a:rPr>
            <a:t>The completed form is to be uploaded, along with other required annual compliance reporting documents, as instructed on the Compliance website at: </a:t>
          </a:r>
          <a:r>
            <a:rPr lang="en-US" sz="1100" u="sng">
              <a:solidFill>
                <a:srgbClr val="0000FF"/>
              </a:solidFill>
              <a:effectLst/>
              <a:latin typeface="+mn-lt"/>
              <a:ea typeface="+mn-ea"/>
              <a:cs typeface="+mn-cs"/>
            </a:rPr>
            <a:t>https://louisvilleky.gov/government/housing/compliance-rental-housing</a:t>
          </a:r>
          <a:r>
            <a:rPr lang="en-US" sz="1100" u="none">
              <a:solidFill>
                <a:srgbClr val="0000FF"/>
              </a:solidFill>
              <a:effectLst/>
              <a:latin typeface="+mn-lt"/>
              <a:ea typeface="+mn-ea"/>
              <a:cs typeface="+mn-cs"/>
            </a:rPr>
            <a:t>. </a:t>
          </a:r>
          <a:r>
            <a:rPr lang="en-US" sz="1100" b="1">
              <a:solidFill>
                <a:schemeClr val="dk1"/>
              </a:solidFill>
              <a:effectLst/>
              <a:latin typeface="+mn-lt"/>
              <a:ea typeface="+mn-ea"/>
              <a:cs typeface="+mn-cs"/>
            </a:rPr>
            <a:t>The UCR, along with other required annual compliance reporting documents, must be submitted by July 31, 2025.  </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 </a:t>
          </a:r>
        </a:p>
        <a:p>
          <a:endParaRPr lang="en-US" sz="1100"/>
        </a:p>
      </xdr:txBody>
    </xdr:sp>
    <xdr:clientData/>
  </xdr:twoCellAnchor>
</xdr:wsDr>
</file>

<file path=xl/persons/person.xml><?xml version="1.0" encoding="utf-8"?>
<personList xmlns="http://schemas.microsoft.com/office/spreadsheetml/2018/threadedcomments" xmlns:x="http://schemas.openxmlformats.org/spreadsheetml/2006/main">
  <person displayName="Burdick, Stephanie A." id="{A69C4421-8C1E-4AF8-861E-8FC2D40A07D9}" userId="S::Stephanie.Burdick@louisvilleky.gov::8f55da63-02ec-402d-bcb2-f9483e8ee0fc"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A23" dT="2022-06-24T17:02:07.84" personId="{A69C4421-8C1E-4AF8-861E-8FC2D40A07D9}" id="{F05E5A23-4C2F-4BA5-A851-C0C1923FEBB8}">
    <text>need to update the statement "develops a utility allowance as of February 16, 2021"...  I believe the utility allowance was updated effective  January 1, 2022</text>
  </threadedComment>
  <threadedComment ref="A55" dT="2022-06-24T17:06:03.60" personId="{A69C4421-8C1E-4AF8-861E-8FC2D40A07D9}" id="{DAF5E099-A6C4-42C4-AC01-761636237D60}">
    <text>Occured prior to July 1, 2019?  should be occured prior to July 1, 2021 I believe</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80"/>
  <sheetViews>
    <sheetView tabSelected="1" zoomScale="130" zoomScaleNormal="130" workbookViewId="0">
      <selection activeCell="H64" sqref="H64"/>
    </sheetView>
  </sheetViews>
  <sheetFormatPr defaultColWidth="9.109375" defaultRowHeight="14.4" x14ac:dyDescent="0.3"/>
  <cols>
    <col min="19" max="19" width="9.109375" customWidth="1"/>
  </cols>
  <sheetData>
    <row r="1" spans="1:33" ht="21.6" thickBot="1" x14ac:dyDescent="0.45">
      <c r="A1" s="498" t="s">
        <v>163</v>
      </c>
      <c r="B1" s="499"/>
      <c r="C1" s="499"/>
      <c r="D1" s="499"/>
      <c r="E1" s="499"/>
      <c r="F1" s="499"/>
      <c r="G1" s="499"/>
      <c r="H1" s="499"/>
      <c r="I1" s="499"/>
      <c r="J1" s="499"/>
      <c r="K1" s="499"/>
      <c r="L1" s="499"/>
      <c r="M1" s="499"/>
      <c r="N1" s="499"/>
      <c r="O1" s="499"/>
      <c r="P1" s="499"/>
      <c r="Q1" s="499"/>
      <c r="R1" s="499"/>
      <c r="S1" s="500"/>
    </row>
    <row r="2" spans="1:33" x14ac:dyDescent="0.3">
      <c r="A2" s="501"/>
      <c r="B2" s="502"/>
      <c r="C2" s="502"/>
      <c r="D2" s="502"/>
      <c r="E2" s="502"/>
      <c r="F2" s="502"/>
      <c r="G2" s="502"/>
      <c r="H2" s="502"/>
      <c r="I2" s="502"/>
      <c r="J2" s="502"/>
      <c r="K2" s="502"/>
      <c r="L2" s="502"/>
      <c r="M2" s="502"/>
      <c r="N2" s="502"/>
      <c r="O2" s="502"/>
      <c r="P2" s="502"/>
      <c r="Q2" s="502"/>
      <c r="R2" s="502"/>
      <c r="S2" s="503"/>
    </row>
    <row r="3" spans="1:33" x14ac:dyDescent="0.3">
      <c r="A3" s="504"/>
      <c r="B3" s="505"/>
      <c r="C3" s="505"/>
      <c r="D3" s="505"/>
      <c r="E3" s="505"/>
      <c r="F3" s="505"/>
      <c r="G3" s="505"/>
      <c r="H3" s="505"/>
      <c r="I3" s="505"/>
      <c r="J3" s="505"/>
      <c r="K3" s="505"/>
      <c r="L3" s="505"/>
      <c r="M3" s="505"/>
      <c r="N3" s="505"/>
      <c r="O3" s="505"/>
      <c r="P3" s="505"/>
      <c r="Q3" s="505"/>
      <c r="R3" s="505"/>
      <c r="S3" s="506"/>
    </row>
    <row r="4" spans="1:33" x14ac:dyDescent="0.3">
      <c r="A4" s="168"/>
      <c r="B4" s="507"/>
      <c r="C4" s="507"/>
      <c r="D4" s="507"/>
      <c r="E4" s="507"/>
      <c r="F4" s="507"/>
      <c r="G4" s="507"/>
      <c r="H4" s="507"/>
      <c r="I4" s="507"/>
      <c r="J4" s="507"/>
      <c r="K4" s="507"/>
      <c r="L4" s="507"/>
      <c r="M4" s="507"/>
      <c r="N4" s="507"/>
      <c r="O4" s="507"/>
      <c r="P4" s="507"/>
      <c r="Q4" s="507"/>
      <c r="R4" s="507"/>
      <c r="S4" s="508"/>
    </row>
    <row r="5" spans="1:33" x14ac:dyDescent="0.3">
      <c r="A5" s="168"/>
      <c r="B5" s="169"/>
      <c r="C5" s="169"/>
      <c r="D5" s="169"/>
      <c r="E5" s="169"/>
      <c r="F5" s="169"/>
      <c r="G5" s="169"/>
      <c r="H5" s="169"/>
      <c r="I5" s="169"/>
      <c r="J5" s="169"/>
      <c r="K5" s="169"/>
      <c r="L5" s="169"/>
      <c r="M5" s="169"/>
      <c r="N5" s="169"/>
      <c r="O5" s="169"/>
      <c r="P5" s="169"/>
      <c r="Q5" s="169"/>
      <c r="R5" s="169"/>
      <c r="S5" s="178"/>
    </row>
    <row r="6" spans="1:33" x14ac:dyDescent="0.3">
      <c r="A6" s="170"/>
      <c r="B6" s="169"/>
      <c r="C6" s="169"/>
      <c r="D6" s="169"/>
      <c r="E6" s="169"/>
      <c r="F6" s="169"/>
      <c r="G6" s="169"/>
      <c r="H6" s="169"/>
      <c r="I6" s="169"/>
      <c r="J6" s="169"/>
      <c r="K6" s="169"/>
      <c r="L6" s="169"/>
      <c r="M6" s="169"/>
      <c r="N6" s="169"/>
      <c r="O6" s="169"/>
      <c r="P6" s="169"/>
      <c r="Q6" s="169"/>
      <c r="R6" s="169"/>
      <c r="S6" s="178"/>
    </row>
    <row r="7" spans="1:33" ht="15" thickBot="1" x14ac:dyDescent="0.35">
      <c r="A7" s="180"/>
      <c r="B7" s="171"/>
      <c r="C7" s="171"/>
      <c r="D7" s="171"/>
      <c r="E7" s="171"/>
      <c r="F7" s="171"/>
      <c r="G7" s="171"/>
      <c r="H7" s="171"/>
      <c r="I7" s="171"/>
      <c r="J7" s="171"/>
      <c r="K7" s="171"/>
      <c r="L7" s="171"/>
      <c r="M7" s="171"/>
      <c r="N7" s="171"/>
      <c r="O7" s="171"/>
      <c r="P7" s="171"/>
      <c r="Q7" s="171"/>
      <c r="R7" s="171"/>
      <c r="S7" s="179"/>
    </row>
    <row r="8" spans="1:33" x14ac:dyDescent="0.3">
      <c r="A8" s="214"/>
      <c r="B8" s="167"/>
      <c r="C8" s="167"/>
      <c r="D8" s="167"/>
      <c r="E8" s="167"/>
      <c r="F8" s="167"/>
      <c r="G8" s="167"/>
      <c r="H8" s="167"/>
      <c r="I8" s="167"/>
      <c r="J8" s="167"/>
      <c r="K8" s="167"/>
      <c r="L8" s="167"/>
      <c r="M8" s="167"/>
      <c r="N8" s="167"/>
      <c r="O8" s="167"/>
      <c r="P8" s="167"/>
      <c r="Q8" s="167"/>
      <c r="R8" s="167"/>
      <c r="S8" s="177"/>
    </row>
    <row r="9" spans="1:33" x14ac:dyDescent="0.3">
      <c r="A9" s="176"/>
      <c r="B9" s="169"/>
      <c r="C9" s="169"/>
      <c r="D9" s="169"/>
      <c r="E9" s="169"/>
      <c r="F9" s="169"/>
      <c r="G9" s="169"/>
      <c r="H9" s="169"/>
      <c r="I9" s="169"/>
      <c r="J9" s="169"/>
      <c r="K9" s="169"/>
      <c r="L9" s="169"/>
      <c r="M9" s="169"/>
      <c r="N9" s="169"/>
      <c r="O9" s="169"/>
      <c r="P9" s="169"/>
      <c r="Q9" s="169"/>
      <c r="R9" s="169"/>
      <c r="S9" s="178"/>
    </row>
    <row r="10" spans="1:33" x14ac:dyDescent="0.3">
      <c r="A10" s="176"/>
      <c r="B10" s="169"/>
      <c r="C10" s="169"/>
      <c r="D10" s="169"/>
      <c r="E10" s="169"/>
      <c r="F10" s="169"/>
      <c r="G10" s="169"/>
      <c r="H10" s="169"/>
      <c r="I10" s="169"/>
      <c r="J10" s="169"/>
      <c r="K10" s="169"/>
      <c r="L10" s="169"/>
      <c r="M10" s="169"/>
      <c r="N10" s="169"/>
      <c r="O10" s="169"/>
      <c r="P10" s="169"/>
      <c r="Q10" s="169"/>
      <c r="R10" s="169"/>
      <c r="S10" s="178"/>
    </row>
    <row r="11" spans="1:33" x14ac:dyDescent="0.3">
      <c r="A11" s="168"/>
      <c r="B11" s="169"/>
      <c r="C11" s="169"/>
      <c r="D11" s="169"/>
      <c r="E11" s="169"/>
      <c r="F11" s="169"/>
      <c r="G11" s="169"/>
      <c r="H11" s="169"/>
      <c r="I11" s="169"/>
      <c r="J11" s="169"/>
      <c r="K11" s="169"/>
      <c r="L11" s="169"/>
      <c r="M11" s="169"/>
      <c r="N11" s="169"/>
      <c r="O11" s="169"/>
      <c r="P11" s="169"/>
      <c r="Q11" s="169"/>
      <c r="R11" s="169"/>
      <c r="S11" s="178"/>
    </row>
    <row r="12" spans="1:33" x14ac:dyDescent="0.3">
      <c r="A12" s="168"/>
      <c r="B12" s="169"/>
      <c r="C12" s="169"/>
      <c r="D12" s="169"/>
      <c r="E12" s="169"/>
      <c r="F12" s="169"/>
      <c r="G12" s="169"/>
      <c r="H12" s="169"/>
      <c r="I12" s="169"/>
      <c r="J12" s="169"/>
      <c r="K12" s="169"/>
      <c r="L12" s="169"/>
      <c r="M12" s="169"/>
      <c r="N12" s="169"/>
      <c r="O12" s="169"/>
      <c r="P12" s="169"/>
      <c r="Q12" s="169"/>
      <c r="R12" s="169"/>
      <c r="S12" s="178"/>
    </row>
    <row r="13" spans="1:33" x14ac:dyDescent="0.3">
      <c r="A13" s="168"/>
      <c r="B13" s="169"/>
      <c r="C13" s="169"/>
      <c r="D13" s="169"/>
      <c r="E13" s="169"/>
      <c r="F13" s="169"/>
      <c r="G13" s="169"/>
      <c r="H13" s="169"/>
      <c r="I13" s="169"/>
      <c r="J13" s="169"/>
      <c r="K13" s="169"/>
      <c r="L13" s="169"/>
      <c r="M13" s="169"/>
      <c r="N13" s="169"/>
      <c r="O13" s="169"/>
      <c r="P13" s="169"/>
      <c r="Q13" s="169"/>
      <c r="R13" s="169"/>
      <c r="S13" s="178"/>
    </row>
    <row r="14" spans="1:33" ht="15" thickBot="1" x14ac:dyDescent="0.35">
      <c r="A14" s="180"/>
      <c r="B14" s="171"/>
      <c r="C14" s="171"/>
      <c r="D14" s="171"/>
      <c r="E14" s="171"/>
      <c r="F14" s="171"/>
      <c r="G14" s="171"/>
      <c r="H14" s="171"/>
      <c r="I14" s="171"/>
      <c r="J14" s="171"/>
      <c r="K14" s="171"/>
      <c r="L14" s="171"/>
      <c r="M14" s="171"/>
      <c r="N14" s="171"/>
      <c r="O14" s="171"/>
      <c r="P14" s="171"/>
      <c r="Q14" s="171"/>
      <c r="R14" s="171"/>
      <c r="S14" s="179"/>
      <c r="AG14" s="169"/>
    </row>
    <row r="15" spans="1:33" x14ac:dyDescent="0.3">
      <c r="A15" s="215"/>
      <c r="B15" s="167"/>
      <c r="C15" s="167"/>
      <c r="D15" s="167"/>
      <c r="E15" s="167"/>
      <c r="F15" s="167"/>
      <c r="G15" s="167"/>
      <c r="H15" s="167"/>
      <c r="I15" s="167"/>
      <c r="J15" s="167"/>
      <c r="K15" s="167"/>
      <c r="L15" s="167"/>
      <c r="M15" s="167"/>
      <c r="N15" s="167"/>
      <c r="O15" s="167"/>
      <c r="P15" s="167"/>
      <c r="Q15" s="167"/>
      <c r="R15" s="167"/>
      <c r="S15" s="177"/>
    </row>
    <row r="16" spans="1:33" x14ac:dyDescent="0.3">
      <c r="A16" s="168"/>
      <c r="B16" s="169"/>
      <c r="C16" s="169"/>
      <c r="D16" s="169"/>
      <c r="E16" s="169"/>
      <c r="F16" s="169"/>
      <c r="G16" s="169"/>
      <c r="H16" s="169"/>
      <c r="I16" s="169"/>
      <c r="J16" s="169"/>
      <c r="K16" s="169"/>
      <c r="L16" s="169"/>
      <c r="M16" s="169"/>
      <c r="N16" s="169"/>
      <c r="O16" s="169"/>
      <c r="P16" s="169"/>
      <c r="Q16" s="169"/>
      <c r="R16" s="169"/>
      <c r="S16" s="178"/>
    </row>
    <row r="17" spans="1:19" x14ac:dyDescent="0.3">
      <c r="A17" s="176"/>
      <c r="B17" s="169"/>
      <c r="C17" s="169"/>
      <c r="D17" s="169"/>
      <c r="E17" s="169"/>
      <c r="F17" s="169"/>
      <c r="G17" s="169"/>
      <c r="H17" s="169"/>
      <c r="I17" s="169"/>
      <c r="J17" s="169"/>
      <c r="K17" s="169"/>
      <c r="L17" s="169"/>
      <c r="M17" s="169"/>
      <c r="N17" s="169"/>
      <c r="O17" s="169"/>
      <c r="P17" s="169"/>
      <c r="Q17" s="169"/>
      <c r="R17" s="169"/>
      <c r="S17" s="178"/>
    </row>
    <row r="18" spans="1:19" x14ac:dyDescent="0.3">
      <c r="A18" s="168"/>
      <c r="B18" s="169"/>
      <c r="C18" s="169"/>
      <c r="D18" s="169"/>
      <c r="E18" s="169"/>
      <c r="F18" s="169"/>
      <c r="G18" s="169"/>
      <c r="H18" s="169"/>
      <c r="I18" s="169"/>
      <c r="J18" s="169"/>
      <c r="K18" s="169"/>
      <c r="L18" s="169"/>
      <c r="M18" s="169"/>
      <c r="N18" s="169"/>
      <c r="O18" s="169"/>
      <c r="P18" s="169"/>
      <c r="Q18" s="169"/>
      <c r="R18" s="169"/>
      <c r="S18" s="178"/>
    </row>
    <row r="19" spans="1:19" x14ac:dyDescent="0.3">
      <c r="A19" s="168"/>
      <c r="B19" s="169"/>
      <c r="C19" s="169"/>
      <c r="D19" s="169"/>
      <c r="E19" s="169"/>
      <c r="F19" s="169"/>
      <c r="G19" s="169"/>
      <c r="H19" s="169"/>
      <c r="I19" s="169"/>
      <c r="J19" s="169"/>
      <c r="K19" s="169"/>
      <c r="L19" s="169"/>
      <c r="M19" s="169"/>
      <c r="N19" s="169"/>
      <c r="O19" s="169"/>
      <c r="P19" s="169"/>
      <c r="Q19" s="169"/>
      <c r="R19" s="169"/>
      <c r="S19" s="178"/>
    </row>
    <row r="20" spans="1:19" x14ac:dyDescent="0.3">
      <c r="A20" s="168"/>
      <c r="B20" s="169"/>
      <c r="C20" s="169"/>
      <c r="D20" s="169"/>
      <c r="E20" s="169"/>
      <c r="F20" s="169"/>
      <c r="G20" s="169"/>
      <c r="H20" s="169"/>
      <c r="I20" s="169"/>
      <c r="J20" s="169"/>
      <c r="K20" s="169"/>
      <c r="L20" s="169"/>
      <c r="M20" s="169"/>
      <c r="N20" s="169"/>
      <c r="O20" s="169"/>
      <c r="P20" s="169"/>
      <c r="Q20" s="169"/>
      <c r="R20" s="169"/>
      <c r="S20" s="178"/>
    </row>
    <row r="21" spans="1:19" ht="15" thickBot="1" x14ac:dyDescent="0.35">
      <c r="A21" s="180"/>
      <c r="B21" s="171"/>
      <c r="C21" s="171"/>
      <c r="D21" s="171"/>
      <c r="E21" s="171"/>
      <c r="F21" s="171"/>
      <c r="G21" s="171"/>
      <c r="H21" s="171"/>
      <c r="I21" s="171"/>
      <c r="J21" s="171"/>
      <c r="K21" s="171"/>
      <c r="L21" s="171"/>
      <c r="M21" s="171"/>
      <c r="N21" s="171"/>
      <c r="O21" s="171"/>
      <c r="P21" s="171"/>
      <c r="Q21" s="171"/>
      <c r="R21" s="171"/>
      <c r="S21" s="179"/>
    </row>
    <row r="22" spans="1:19" x14ac:dyDescent="0.3">
      <c r="A22" s="175"/>
      <c r="B22" s="167"/>
      <c r="C22" s="167"/>
      <c r="D22" s="167"/>
      <c r="E22" s="167"/>
      <c r="F22" s="167"/>
      <c r="G22" s="167"/>
      <c r="H22" s="167"/>
      <c r="I22" s="167"/>
      <c r="J22" s="167"/>
      <c r="K22" s="167"/>
      <c r="L22" s="167"/>
      <c r="M22" s="167"/>
      <c r="N22" s="167"/>
      <c r="O22" s="167"/>
      <c r="P22" s="167"/>
      <c r="Q22" s="167"/>
      <c r="R22" s="167"/>
      <c r="S22" s="177"/>
    </row>
    <row r="23" spans="1:19" x14ac:dyDescent="0.3">
      <c r="A23" s="176"/>
      <c r="B23" s="169"/>
      <c r="C23" s="169"/>
      <c r="D23" s="169"/>
      <c r="E23" s="169"/>
      <c r="F23" s="169"/>
      <c r="G23" s="169"/>
      <c r="H23" s="169"/>
      <c r="I23" s="169"/>
      <c r="J23" s="169"/>
      <c r="K23" s="169"/>
      <c r="L23" s="169"/>
      <c r="M23" s="169"/>
      <c r="N23" s="169"/>
      <c r="O23" s="169"/>
      <c r="P23" s="169"/>
      <c r="Q23" s="169"/>
      <c r="R23" s="169"/>
      <c r="S23" s="178"/>
    </row>
    <row r="24" spans="1:19" x14ac:dyDescent="0.3">
      <c r="A24" s="176"/>
      <c r="B24" s="169"/>
      <c r="C24" s="169"/>
      <c r="D24" s="169"/>
      <c r="E24" s="169"/>
      <c r="F24" s="169"/>
      <c r="G24" s="169"/>
      <c r="H24" s="169"/>
      <c r="I24" s="169"/>
      <c r="J24" s="169"/>
      <c r="K24" s="169"/>
      <c r="L24" s="169"/>
      <c r="M24" s="169"/>
      <c r="N24" s="169"/>
      <c r="O24" s="169"/>
      <c r="P24" s="169"/>
      <c r="Q24" s="169"/>
      <c r="R24" s="169"/>
      <c r="S24" s="178"/>
    </row>
    <row r="25" spans="1:19" x14ac:dyDescent="0.3">
      <c r="A25" s="181"/>
      <c r="B25" s="169"/>
      <c r="C25" s="169"/>
      <c r="D25" s="169"/>
      <c r="E25" s="169"/>
      <c r="F25" s="169"/>
      <c r="G25" s="169"/>
      <c r="H25" s="169"/>
      <c r="I25" s="169"/>
      <c r="J25" s="169"/>
      <c r="K25" s="169"/>
      <c r="L25" s="169"/>
      <c r="M25" s="169"/>
      <c r="N25" s="169"/>
      <c r="O25" s="169"/>
      <c r="P25" s="169"/>
      <c r="Q25" s="169"/>
      <c r="R25" s="169"/>
      <c r="S25" s="178"/>
    </row>
    <row r="26" spans="1:19" x14ac:dyDescent="0.3">
      <c r="A26" s="181"/>
      <c r="B26" s="169"/>
      <c r="C26" s="169"/>
      <c r="D26" s="169"/>
      <c r="E26" s="169"/>
      <c r="F26" s="169"/>
      <c r="G26" s="169"/>
      <c r="H26" s="169"/>
      <c r="I26" s="169"/>
      <c r="J26" s="169"/>
      <c r="K26" s="169"/>
      <c r="L26" s="169"/>
      <c r="M26" s="169"/>
      <c r="N26" s="169"/>
      <c r="O26" s="169"/>
      <c r="P26" s="169"/>
      <c r="Q26" s="169"/>
      <c r="R26" s="169"/>
      <c r="S26" s="178"/>
    </row>
    <row r="27" spans="1:19" x14ac:dyDescent="0.3">
      <c r="A27" s="181"/>
      <c r="B27" s="169"/>
      <c r="C27" s="169"/>
      <c r="D27" s="169"/>
      <c r="E27" s="169"/>
      <c r="F27" s="169"/>
      <c r="G27" s="169"/>
      <c r="H27" s="169"/>
      <c r="I27" s="169"/>
      <c r="J27" s="169"/>
      <c r="K27" s="169"/>
      <c r="L27" s="169"/>
      <c r="M27" s="169"/>
      <c r="N27" s="169"/>
      <c r="O27" s="169"/>
      <c r="P27" s="169"/>
      <c r="Q27" s="169"/>
      <c r="R27" s="169"/>
      <c r="S27" s="178"/>
    </row>
    <row r="28" spans="1:19" x14ac:dyDescent="0.3">
      <c r="A28" s="181"/>
      <c r="B28" s="169"/>
      <c r="C28" s="169"/>
      <c r="D28" s="169"/>
      <c r="E28" s="169"/>
      <c r="F28" s="169"/>
      <c r="G28" s="169"/>
      <c r="H28" s="169"/>
      <c r="I28" s="169"/>
      <c r="J28" s="169"/>
      <c r="K28" s="169"/>
      <c r="L28" s="169"/>
      <c r="M28" s="169"/>
      <c r="N28" s="169"/>
      <c r="O28" s="169"/>
      <c r="P28" s="169"/>
      <c r="Q28" s="169"/>
      <c r="R28" s="169"/>
      <c r="S28" s="178"/>
    </row>
    <row r="29" spans="1:19" ht="15" thickBot="1" x14ac:dyDescent="0.35">
      <c r="A29" s="216"/>
      <c r="B29" s="171"/>
      <c r="C29" s="171"/>
      <c r="D29" s="171"/>
      <c r="E29" s="171"/>
      <c r="F29" s="171"/>
      <c r="G29" s="171"/>
      <c r="H29" s="171"/>
      <c r="I29" s="171"/>
      <c r="J29" s="171"/>
      <c r="K29" s="171"/>
      <c r="L29" s="171"/>
      <c r="M29" s="171"/>
      <c r="N29" s="171"/>
      <c r="O29" s="171"/>
      <c r="P29" s="171"/>
      <c r="Q29" s="171"/>
      <c r="R29" s="171"/>
      <c r="S29" s="179"/>
    </row>
    <row r="30" spans="1:19" x14ac:dyDescent="0.3">
      <c r="A30" s="215"/>
      <c r="B30" s="167"/>
      <c r="C30" s="167"/>
      <c r="D30" s="167"/>
      <c r="E30" s="167"/>
      <c r="F30" s="167"/>
      <c r="G30" s="167"/>
      <c r="H30" s="167"/>
      <c r="I30" s="167"/>
      <c r="J30" s="167"/>
      <c r="K30" s="167"/>
      <c r="L30" s="167"/>
      <c r="M30" s="167"/>
      <c r="N30" s="167"/>
      <c r="O30" s="167"/>
      <c r="P30" s="167"/>
      <c r="Q30" s="167"/>
      <c r="R30" s="167"/>
      <c r="S30" s="177"/>
    </row>
    <row r="31" spans="1:19" x14ac:dyDescent="0.3">
      <c r="A31" s="168"/>
      <c r="B31" s="169"/>
      <c r="C31" s="169"/>
      <c r="D31" s="169"/>
      <c r="E31" s="169"/>
      <c r="F31" s="169"/>
      <c r="G31" s="169"/>
      <c r="H31" s="169"/>
      <c r="I31" s="169"/>
      <c r="J31" s="169"/>
      <c r="K31" s="169"/>
      <c r="L31" s="169"/>
      <c r="M31" s="169"/>
      <c r="N31" s="169"/>
      <c r="O31" s="169"/>
      <c r="P31" s="169"/>
      <c r="Q31" s="169"/>
      <c r="R31" s="169"/>
      <c r="S31" s="178"/>
    </row>
    <row r="32" spans="1:19" x14ac:dyDescent="0.3">
      <c r="A32" s="181"/>
      <c r="B32" s="169"/>
      <c r="C32" s="169"/>
      <c r="D32" s="169"/>
      <c r="E32" s="169"/>
      <c r="F32" s="169"/>
      <c r="G32" s="169"/>
      <c r="H32" s="169"/>
      <c r="I32" s="169"/>
      <c r="J32" s="169"/>
      <c r="K32" s="169"/>
      <c r="L32" s="169"/>
      <c r="M32" s="169"/>
      <c r="N32" s="169"/>
      <c r="O32" s="169"/>
      <c r="P32" s="169"/>
      <c r="Q32" s="169"/>
      <c r="R32" s="169"/>
      <c r="S32" s="178"/>
    </row>
    <row r="33" spans="1:19" x14ac:dyDescent="0.3">
      <c r="A33" s="168"/>
      <c r="B33" s="169"/>
      <c r="C33" s="169"/>
      <c r="D33" s="169"/>
      <c r="E33" s="169"/>
      <c r="F33" s="169"/>
      <c r="G33" s="169"/>
      <c r="H33" s="169"/>
      <c r="I33" s="169"/>
      <c r="J33" s="169"/>
      <c r="K33" s="169"/>
      <c r="L33" s="169"/>
      <c r="M33" s="169"/>
      <c r="N33" s="169"/>
      <c r="O33" s="169"/>
      <c r="P33" s="169"/>
      <c r="Q33" s="169"/>
      <c r="R33" s="169"/>
      <c r="S33" s="178"/>
    </row>
    <row r="34" spans="1:19" x14ac:dyDescent="0.3">
      <c r="A34" s="170"/>
      <c r="B34" s="169"/>
      <c r="C34" s="169"/>
      <c r="D34" s="169"/>
      <c r="E34" s="169"/>
      <c r="F34" s="169"/>
      <c r="G34" s="169"/>
      <c r="H34" s="169"/>
      <c r="I34" s="169"/>
      <c r="J34" s="169"/>
      <c r="K34" s="169"/>
      <c r="L34" s="169"/>
      <c r="M34" s="169"/>
      <c r="N34" s="169"/>
      <c r="O34" s="169"/>
      <c r="P34" s="169"/>
      <c r="Q34" s="169"/>
      <c r="R34" s="169"/>
      <c r="S34" s="178"/>
    </row>
    <row r="35" spans="1:19" x14ac:dyDescent="0.3">
      <c r="A35" s="173"/>
      <c r="B35" s="174"/>
      <c r="C35" s="169"/>
      <c r="D35" s="169"/>
      <c r="E35" s="169"/>
      <c r="F35" s="169"/>
      <c r="G35" s="169"/>
      <c r="H35" s="169"/>
      <c r="I35" s="169"/>
      <c r="J35" s="169"/>
      <c r="K35" s="169"/>
      <c r="L35" s="169"/>
      <c r="M35" s="169"/>
      <c r="N35" s="169"/>
      <c r="O35" s="169"/>
      <c r="P35" s="169"/>
      <c r="Q35" s="169"/>
      <c r="R35" s="169"/>
      <c r="S35" s="178"/>
    </row>
    <row r="36" spans="1:19" ht="15" thickBot="1" x14ac:dyDescent="0.35">
      <c r="A36" s="180"/>
      <c r="B36" s="171"/>
      <c r="C36" s="171"/>
      <c r="D36" s="171"/>
      <c r="E36" s="171"/>
      <c r="F36" s="171"/>
      <c r="G36" s="171"/>
      <c r="H36" s="171"/>
      <c r="I36" s="171"/>
      <c r="J36" s="171"/>
      <c r="K36" s="171"/>
      <c r="L36" s="171"/>
      <c r="M36" s="171"/>
      <c r="N36" s="171"/>
      <c r="O36" s="171"/>
      <c r="P36" s="171"/>
      <c r="Q36" s="171"/>
      <c r="R36" s="171"/>
      <c r="S36" s="179"/>
    </row>
    <row r="37" spans="1:19" x14ac:dyDescent="0.3">
      <c r="A37" s="277"/>
      <c r="B37" s="167"/>
      <c r="C37" s="167"/>
      <c r="D37" s="167"/>
      <c r="E37" s="167"/>
      <c r="F37" s="167"/>
      <c r="G37" s="167"/>
      <c r="H37" s="167"/>
      <c r="I37" s="167"/>
      <c r="J37" s="167"/>
      <c r="K37" s="167"/>
      <c r="L37" s="167"/>
      <c r="M37" s="167"/>
      <c r="N37" s="167"/>
      <c r="O37" s="167"/>
      <c r="P37" s="167"/>
      <c r="Q37" s="167"/>
      <c r="R37" s="167"/>
      <c r="S37" s="177"/>
    </row>
    <row r="38" spans="1:19" x14ac:dyDescent="0.3">
      <c r="A38" s="168"/>
      <c r="B38" s="169"/>
      <c r="C38" s="169"/>
      <c r="D38" s="169"/>
      <c r="E38" s="169"/>
      <c r="F38" s="169"/>
      <c r="G38" s="169"/>
      <c r="H38" s="169"/>
      <c r="I38" s="169"/>
      <c r="J38" s="169"/>
      <c r="K38" s="169"/>
      <c r="L38" s="169"/>
      <c r="M38" s="169"/>
      <c r="N38" s="169"/>
      <c r="O38" s="169"/>
      <c r="P38" s="169"/>
      <c r="Q38" s="169"/>
      <c r="R38" s="169"/>
      <c r="S38" s="178"/>
    </row>
    <row r="39" spans="1:19" x14ac:dyDescent="0.3">
      <c r="A39" s="181"/>
      <c r="B39" s="169"/>
      <c r="C39" s="169"/>
      <c r="D39" s="169"/>
      <c r="E39" s="169"/>
      <c r="F39" s="169"/>
      <c r="G39" s="169"/>
      <c r="H39" s="169"/>
      <c r="I39" s="169"/>
      <c r="J39" s="169"/>
      <c r="K39" s="169"/>
      <c r="L39" s="169"/>
      <c r="M39" s="169"/>
      <c r="N39" s="169"/>
      <c r="O39" s="169"/>
      <c r="P39" s="169"/>
      <c r="Q39" s="169"/>
      <c r="R39" s="169"/>
      <c r="S39" s="178"/>
    </row>
    <row r="40" spans="1:19" x14ac:dyDescent="0.3">
      <c r="A40" s="168"/>
      <c r="B40" s="169"/>
      <c r="C40" s="169"/>
      <c r="D40" s="169"/>
      <c r="E40" s="169"/>
      <c r="F40" s="169"/>
      <c r="G40" s="169"/>
      <c r="H40" s="169"/>
      <c r="I40" s="169"/>
      <c r="J40" s="169"/>
      <c r="K40" s="169"/>
      <c r="L40" s="169"/>
      <c r="M40" s="169"/>
      <c r="N40" s="169"/>
      <c r="O40" s="169"/>
      <c r="P40" s="169"/>
      <c r="Q40" s="169"/>
      <c r="R40" s="169"/>
      <c r="S40" s="178"/>
    </row>
    <row r="41" spans="1:19" x14ac:dyDescent="0.3">
      <c r="A41" s="170"/>
      <c r="B41" s="169"/>
      <c r="C41" s="169"/>
      <c r="D41" s="169"/>
      <c r="E41" s="169"/>
      <c r="F41" s="169"/>
      <c r="G41" s="169"/>
      <c r="H41" s="169"/>
      <c r="I41" s="169"/>
      <c r="J41" s="169"/>
      <c r="K41" s="169"/>
      <c r="L41" s="169"/>
      <c r="M41" s="169"/>
      <c r="N41" s="169"/>
      <c r="O41" s="169"/>
      <c r="P41" s="169"/>
      <c r="Q41" s="169"/>
      <c r="R41" s="169"/>
      <c r="S41" s="178"/>
    </row>
    <row r="42" spans="1:19" x14ac:dyDescent="0.3">
      <c r="A42" s="170"/>
      <c r="B42" s="169"/>
      <c r="C42" s="169"/>
      <c r="D42" s="169"/>
      <c r="E42" s="169"/>
      <c r="F42" s="169"/>
      <c r="G42" s="169"/>
      <c r="H42" s="169"/>
      <c r="I42" s="169"/>
      <c r="J42" s="169"/>
      <c r="K42" s="169"/>
      <c r="L42" s="169"/>
      <c r="M42" s="169"/>
      <c r="N42" s="169"/>
      <c r="O42" s="169"/>
      <c r="P42" s="169"/>
      <c r="Q42" s="169"/>
      <c r="R42" s="169"/>
      <c r="S42" s="178"/>
    </row>
    <row r="43" spans="1:19" x14ac:dyDescent="0.3">
      <c r="A43" s="170"/>
      <c r="B43" s="169"/>
      <c r="C43" s="169"/>
      <c r="D43" s="169"/>
      <c r="E43" s="169"/>
      <c r="F43" s="169"/>
      <c r="G43" s="169"/>
      <c r="H43" s="169"/>
      <c r="I43" s="169"/>
      <c r="J43" s="169"/>
      <c r="K43" s="169"/>
      <c r="L43" s="169"/>
      <c r="M43" s="169"/>
      <c r="N43" s="169"/>
      <c r="O43" s="169"/>
      <c r="P43" s="169"/>
      <c r="Q43" s="169"/>
      <c r="R43" s="169"/>
      <c r="S43" s="178"/>
    </row>
    <row r="44" spans="1:19" x14ac:dyDescent="0.3">
      <c r="A44" s="170"/>
      <c r="B44" s="169"/>
      <c r="C44" s="169"/>
      <c r="D44" s="169"/>
      <c r="E44" s="169"/>
      <c r="F44" s="169"/>
      <c r="G44" s="169"/>
      <c r="H44" s="169"/>
      <c r="I44" s="169"/>
      <c r="J44" s="169"/>
      <c r="K44" s="169"/>
      <c r="L44" s="169"/>
      <c r="M44" s="169"/>
      <c r="N44" s="169"/>
      <c r="O44" s="169"/>
      <c r="P44" s="169"/>
      <c r="Q44" s="169"/>
      <c r="R44" s="169"/>
      <c r="S44" s="178"/>
    </row>
    <row r="45" spans="1:19" x14ac:dyDescent="0.3">
      <c r="A45" s="170"/>
      <c r="B45" s="169"/>
      <c r="C45" s="169"/>
      <c r="D45" s="169"/>
      <c r="E45" s="169"/>
      <c r="F45" s="169"/>
      <c r="G45" s="169"/>
      <c r="H45" s="169"/>
      <c r="I45" s="169"/>
      <c r="J45" s="169"/>
      <c r="K45" s="169"/>
      <c r="L45" s="169"/>
      <c r="M45" s="169"/>
      <c r="N45" s="169"/>
      <c r="O45" s="169"/>
      <c r="P45" s="169"/>
      <c r="Q45" s="169"/>
      <c r="R45" s="169"/>
      <c r="S45" s="178"/>
    </row>
    <row r="46" spans="1:19" x14ac:dyDescent="0.3">
      <c r="A46" s="170"/>
      <c r="B46" s="169"/>
      <c r="C46" s="169"/>
      <c r="D46" s="169"/>
      <c r="E46" s="169"/>
      <c r="F46" s="169"/>
      <c r="G46" s="169"/>
      <c r="H46" s="169"/>
      <c r="I46" s="169"/>
      <c r="J46" s="169"/>
      <c r="K46" s="169"/>
      <c r="L46" s="169"/>
      <c r="M46" s="169"/>
      <c r="N46" s="169"/>
      <c r="O46" s="169"/>
      <c r="P46" s="169"/>
      <c r="Q46" s="169"/>
      <c r="R46" s="169"/>
      <c r="S46" s="178"/>
    </row>
    <row r="47" spans="1:19" x14ac:dyDescent="0.3">
      <c r="A47" s="168"/>
      <c r="B47" s="169"/>
      <c r="C47" s="169"/>
      <c r="D47" s="169"/>
      <c r="E47" s="169"/>
      <c r="F47" s="169"/>
      <c r="G47" s="169"/>
      <c r="H47" s="169"/>
      <c r="I47" s="169"/>
      <c r="J47" s="169"/>
      <c r="K47" s="169"/>
      <c r="L47" s="169"/>
      <c r="M47" s="169"/>
      <c r="N47" s="169"/>
      <c r="O47" s="169"/>
      <c r="P47" s="169"/>
      <c r="Q47" s="169"/>
      <c r="R47" s="169"/>
      <c r="S47" s="178"/>
    </row>
    <row r="48" spans="1:19" x14ac:dyDescent="0.3">
      <c r="A48" s="168"/>
      <c r="B48" s="169"/>
      <c r="C48" s="169"/>
      <c r="D48" s="169"/>
      <c r="E48" s="169"/>
      <c r="F48" s="169"/>
      <c r="G48" s="169"/>
      <c r="H48" s="169"/>
      <c r="I48" s="169"/>
      <c r="J48" s="169"/>
      <c r="K48" s="169"/>
      <c r="L48" s="169"/>
      <c r="M48" s="169"/>
      <c r="N48" s="169"/>
      <c r="O48" s="169"/>
      <c r="P48" s="169"/>
      <c r="Q48" s="169"/>
      <c r="R48" s="169"/>
      <c r="S48" s="178"/>
    </row>
    <row r="49" spans="1:19" x14ac:dyDescent="0.3">
      <c r="A49" s="168"/>
      <c r="B49" s="169"/>
      <c r="C49" s="169"/>
      <c r="D49" s="169"/>
      <c r="E49" s="169"/>
      <c r="F49" s="169"/>
      <c r="G49" s="169"/>
      <c r="H49" s="169"/>
      <c r="I49" s="169"/>
      <c r="J49" s="169"/>
      <c r="K49" s="169"/>
      <c r="L49" s="169"/>
      <c r="M49" s="169"/>
      <c r="N49" s="169"/>
      <c r="O49" s="169"/>
      <c r="P49" s="169"/>
      <c r="Q49" s="169"/>
      <c r="R49" s="169"/>
      <c r="S49" s="178"/>
    </row>
    <row r="50" spans="1:19" x14ac:dyDescent="0.3">
      <c r="A50" s="168"/>
      <c r="B50" s="169"/>
      <c r="C50" s="169"/>
      <c r="D50" s="169"/>
      <c r="E50" s="169"/>
      <c r="F50" s="169"/>
      <c r="G50" s="169"/>
      <c r="H50" s="169"/>
      <c r="I50" s="169"/>
      <c r="J50" s="169"/>
      <c r="K50" s="169"/>
      <c r="L50" s="169"/>
      <c r="M50" s="169"/>
      <c r="N50" s="169"/>
      <c r="O50" s="169"/>
      <c r="P50" s="169"/>
      <c r="Q50" s="169"/>
      <c r="R50" s="169"/>
      <c r="S50" s="178"/>
    </row>
    <row r="51" spans="1:19" x14ac:dyDescent="0.3">
      <c r="A51" s="170"/>
      <c r="B51" s="169"/>
      <c r="C51" s="169"/>
      <c r="D51" s="169"/>
      <c r="E51" s="169"/>
      <c r="F51" s="169"/>
      <c r="G51" s="169"/>
      <c r="H51" s="169"/>
      <c r="I51" s="169"/>
      <c r="J51" s="169"/>
      <c r="K51" s="169"/>
      <c r="L51" s="169"/>
      <c r="M51" s="169"/>
      <c r="N51" s="169"/>
      <c r="O51" s="169"/>
      <c r="P51" s="169"/>
      <c r="Q51" s="169"/>
      <c r="R51" s="169"/>
      <c r="S51" s="178"/>
    </row>
    <row r="52" spans="1:19" x14ac:dyDescent="0.3">
      <c r="A52" s="168"/>
      <c r="B52" s="169"/>
      <c r="C52" s="169"/>
      <c r="D52" s="169"/>
      <c r="E52" s="169"/>
      <c r="F52" s="169"/>
      <c r="G52" s="169"/>
      <c r="H52" s="169"/>
      <c r="I52" s="169"/>
      <c r="J52" s="169"/>
      <c r="K52" s="169"/>
      <c r="L52" s="169"/>
      <c r="M52" s="169"/>
      <c r="N52" s="169"/>
      <c r="O52" s="169"/>
      <c r="P52" s="169"/>
      <c r="Q52" s="169"/>
      <c r="R52" s="169"/>
      <c r="S52" s="178"/>
    </row>
    <row r="53" spans="1:19" x14ac:dyDescent="0.3">
      <c r="A53" s="170"/>
      <c r="B53" s="169"/>
      <c r="C53" s="169"/>
      <c r="D53" s="169"/>
      <c r="E53" s="169"/>
      <c r="F53" s="169"/>
      <c r="G53" s="169"/>
      <c r="H53" s="169"/>
      <c r="I53" s="169"/>
      <c r="J53" s="169"/>
      <c r="K53" s="169"/>
      <c r="L53" s="169"/>
      <c r="M53" s="169"/>
      <c r="N53" s="169"/>
      <c r="O53" s="169"/>
      <c r="P53" s="169"/>
      <c r="Q53" s="169"/>
      <c r="R53" s="169"/>
      <c r="S53" s="178"/>
    </row>
    <row r="54" spans="1:19" x14ac:dyDescent="0.3">
      <c r="A54" s="168"/>
      <c r="B54" s="169"/>
      <c r="C54" s="169"/>
      <c r="D54" s="169"/>
      <c r="E54" s="169"/>
      <c r="F54" s="169"/>
      <c r="G54" s="169"/>
      <c r="H54" s="169"/>
      <c r="I54" s="169"/>
      <c r="J54" s="169"/>
      <c r="K54" s="169"/>
      <c r="L54" s="169"/>
      <c r="M54" s="169"/>
      <c r="N54" s="169"/>
      <c r="O54" s="169"/>
      <c r="P54" s="169"/>
      <c r="Q54" s="169"/>
      <c r="R54" s="169"/>
      <c r="S54" s="178"/>
    </row>
    <row r="55" spans="1:19" x14ac:dyDescent="0.3">
      <c r="A55" s="168"/>
      <c r="B55" s="172"/>
      <c r="C55" s="169"/>
      <c r="D55" s="169"/>
      <c r="E55" s="169"/>
      <c r="F55" s="169"/>
      <c r="G55" s="169"/>
      <c r="H55" s="169"/>
      <c r="I55" s="169"/>
      <c r="J55" s="169"/>
      <c r="K55" s="169"/>
      <c r="L55" s="169"/>
      <c r="M55" s="169"/>
      <c r="N55" s="169"/>
      <c r="O55" s="169"/>
      <c r="P55" s="169"/>
      <c r="Q55" s="169"/>
      <c r="R55" s="169"/>
      <c r="S55" s="178"/>
    </row>
    <row r="56" spans="1:19" x14ac:dyDescent="0.3">
      <c r="A56" s="170"/>
      <c r="B56" s="169"/>
      <c r="C56" s="169"/>
      <c r="D56" s="169"/>
      <c r="E56" s="169"/>
      <c r="F56" s="169"/>
      <c r="G56" s="169"/>
      <c r="H56" s="169"/>
      <c r="I56" s="169"/>
      <c r="J56" s="169"/>
      <c r="K56" s="169"/>
      <c r="L56" s="169"/>
      <c r="M56" s="169"/>
      <c r="N56" s="169"/>
      <c r="O56" s="169"/>
      <c r="P56" s="169"/>
      <c r="Q56" s="169"/>
      <c r="R56" s="169"/>
      <c r="S56" s="178"/>
    </row>
    <row r="57" spans="1:19" x14ac:dyDescent="0.3">
      <c r="A57" s="168"/>
      <c r="B57" s="169"/>
      <c r="C57" s="169"/>
      <c r="D57" s="169"/>
      <c r="E57" s="169"/>
      <c r="F57" s="169"/>
      <c r="G57" s="169"/>
      <c r="H57" s="169"/>
      <c r="I57" s="169"/>
      <c r="J57" s="169"/>
      <c r="K57" s="169"/>
      <c r="L57" s="169"/>
      <c r="M57" s="169"/>
      <c r="N57" s="169"/>
      <c r="O57" s="169"/>
      <c r="P57" s="169"/>
      <c r="Q57" s="169"/>
      <c r="R57" s="169"/>
      <c r="S57" s="178"/>
    </row>
    <row r="58" spans="1:19" x14ac:dyDescent="0.3">
      <c r="A58" s="170"/>
      <c r="B58" s="169"/>
      <c r="C58" s="169"/>
      <c r="D58" s="169"/>
      <c r="E58" s="169"/>
      <c r="F58" s="169"/>
      <c r="G58" s="169"/>
      <c r="H58" s="169"/>
      <c r="I58" s="169"/>
      <c r="J58" s="169"/>
      <c r="K58" s="169"/>
      <c r="L58" s="169"/>
      <c r="M58" s="169"/>
      <c r="N58" s="169"/>
      <c r="O58" s="169"/>
      <c r="P58" s="169"/>
      <c r="Q58" s="169"/>
      <c r="R58" s="169"/>
      <c r="S58" s="178"/>
    </row>
    <row r="59" spans="1:19" x14ac:dyDescent="0.3">
      <c r="A59" s="170"/>
      <c r="B59" s="169"/>
      <c r="C59" s="169"/>
      <c r="D59" s="169"/>
      <c r="E59" s="169"/>
      <c r="F59" s="169"/>
      <c r="G59" s="169"/>
      <c r="H59" s="169"/>
      <c r="I59" s="169"/>
      <c r="J59" s="169"/>
      <c r="K59" s="169"/>
      <c r="L59" s="169"/>
      <c r="M59" s="169"/>
      <c r="N59" s="169"/>
      <c r="O59" s="169"/>
      <c r="P59" s="169"/>
      <c r="Q59" s="169"/>
      <c r="R59" s="169"/>
      <c r="S59" s="178"/>
    </row>
    <row r="60" spans="1:19" x14ac:dyDescent="0.3">
      <c r="A60" s="170"/>
      <c r="B60" s="169"/>
      <c r="C60" s="169"/>
      <c r="D60" s="169"/>
      <c r="E60" s="169"/>
      <c r="F60" s="169"/>
      <c r="G60" s="169"/>
      <c r="H60" s="169"/>
      <c r="I60" s="169"/>
      <c r="J60" s="169"/>
      <c r="K60" s="169"/>
      <c r="L60" s="169"/>
      <c r="M60" s="169"/>
      <c r="N60" s="169"/>
      <c r="O60" s="169"/>
      <c r="P60" s="169"/>
      <c r="Q60" s="169"/>
      <c r="R60" s="169"/>
      <c r="S60" s="178"/>
    </row>
    <row r="61" spans="1:19" x14ac:dyDescent="0.3">
      <c r="A61" s="168"/>
      <c r="B61" s="169"/>
      <c r="C61" s="169"/>
      <c r="D61" s="169"/>
      <c r="E61" s="169"/>
      <c r="F61" s="169"/>
      <c r="G61" s="169"/>
      <c r="H61" s="169"/>
      <c r="I61" s="169"/>
      <c r="J61" s="169"/>
      <c r="K61" s="169"/>
      <c r="L61" s="169"/>
      <c r="M61" s="169"/>
      <c r="N61" s="169"/>
      <c r="O61" s="169"/>
      <c r="P61" s="169"/>
      <c r="Q61" s="169"/>
      <c r="R61" s="169"/>
      <c r="S61" s="178"/>
    </row>
    <row r="62" spans="1:19" ht="15" thickBot="1" x14ac:dyDescent="0.35">
      <c r="A62" s="278"/>
      <c r="B62" s="171"/>
      <c r="C62" s="171"/>
      <c r="D62" s="171"/>
      <c r="E62" s="171"/>
      <c r="F62" s="171"/>
      <c r="G62" s="171"/>
      <c r="H62" s="171"/>
      <c r="I62" s="171"/>
      <c r="J62" s="171"/>
      <c r="K62" s="171"/>
      <c r="L62" s="171"/>
      <c r="M62" s="171"/>
      <c r="N62" s="171"/>
      <c r="O62" s="171"/>
      <c r="P62" s="171"/>
      <c r="Q62" s="171"/>
      <c r="R62" s="171"/>
      <c r="S62" s="179"/>
    </row>
    <row r="79" spans="1:1" x14ac:dyDescent="0.3">
      <c r="A79" s="463"/>
    </row>
    <row r="80" spans="1:1" x14ac:dyDescent="0.3">
      <c r="A80" s="463"/>
    </row>
  </sheetData>
  <sheetProtection algorithmName="SHA-512" hashValue="j9N2/1pdqrIqHWMvZ+lE4HLK9K71OIHN37xuhdRkUn6m+cu26wyvFRaVtswOk6BuHcEC0APca1/NB2VyAnumwQ==" saltValue="E9kgs3XDoGAT62YWn4HIXg==" spinCount="100000" sheet="1" objects="1" scenarios="1"/>
  <mergeCells count="3">
    <mergeCell ref="A1:S1"/>
    <mergeCell ref="A2:S3"/>
    <mergeCell ref="B4:S4"/>
  </mergeCells>
  <pageMargins left="0" right="0" top="0.75" bottom="0.75" header="0.3" footer="0.3"/>
  <pageSetup paperSize="5" orientation="landscape" blackAndWhite="1"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34"/>
  <sheetViews>
    <sheetView zoomScale="98" zoomScaleNormal="98" workbookViewId="0">
      <selection activeCell="I10" sqref="I10"/>
    </sheetView>
  </sheetViews>
  <sheetFormatPr defaultColWidth="9" defaultRowHeight="13.8" x14ac:dyDescent="0.25"/>
  <cols>
    <col min="1" max="1" width="21.6640625" style="107" customWidth="1"/>
    <col min="2" max="2" width="17" style="107" customWidth="1"/>
    <col min="3" max="8" width="7.44140625" style="107" customWidth="1"/>
    <col min="9" max="9" width="16.5546875" style="107" customWidth="1"/>
    <col min="10" max="10" width="7" style="107" hidden="1" customWidth="1"/>
    <col min="11" max="11" width="5.88671875" style="107" hidden="1" customWidth="1"/>
    <col min="12" max="12" width="15.5546875" style="107" customWidth="1"/>
    <col min="13" max="13" width="17.33203125" style="107" customWidth="1"/>
    <col min="14" max="14" width="9.6640625" style="107" customWidth="1"/>
    <col min="15" max="16" width="7.33203125" style="107" customWidth="1"/>
    <col min="17" max="17" width="7.109375" style="107" customWidth="1"/>
    <col min="18" max="19" width="6.5546875" style="107" customWidth="1"/>
    <col min="20" max="16384" width="9" style="107"/>
  </cols>
  <sheetData>
    <row r="1" spans="1:20" ht="16.5" customHeight="1" x14ac:dyDescent="0.25">
      <c r="A1" s="520" t="s">
        <v>258</v>
      </c>
      <c r="B1" s="521"/>
      <c r="C1" s="521"/>
      <c r="D1" s="521"/>
      <c r="E1" s="521"/>
      <c r="F1" s="521"/>
      <c r="G1" s="521"/>
      <c r="H1" s="521"/>
      <c r="I1" s="521"/>
      <c r="J1" s="521"/>
      <c r="K1" s="521"/>
      <c r="L1" s="521"/>
      <c r="M1" s="521"/>
      <c r="N1" s="521"/>
      <c r="O1" s="521"/>
      <c r="P1" s="521"/>
      <c r="Q1" s="521"/>
      <c r="R1" s="521"/>
      <c r="S1" s="522"/>
    </row>
    <row r="2" spans="1:20" ht="16.5" customHeight="1" x14ac:dyDescent="0.25">
      <c r="A2" s="523"/>
      <c r="B2" s="524"/>
      <c r="C2" s="524"/>
      <c r="D2" s="524"/>
      <c r="E2" s="524"/>
      <c r="F2" s="524"/>
      <c r="G2" s="524"/>
      <c r="H2" s="524"/>
      <c r="I2" s="524"/>
      <c r="J2" s="524"/>
      <c r="K2" s="524"/>
      <c r="L2" s="524"/>
      <c r="M2" s="524"/>
      <c r="N2" s="524"/>
      <c r="O2" s="524"/>
      <c r="P2" s="524"/>
      <c r="Q2" s="524"/>
      <c r="R2" s="524"/>
      <c r="S2" s="525"/>
    </row>
    <row r="3" spans="1:20" x14ac:dyDescent="0.25">
      <c r="A3" s="523"/>
      <c r="B3" s="524"/>
      <c r="C3" s="524"/>
      <c r="D3" s="524"/>
      <c r="E3" s="524"/>
      <c r="F3" s="524"/>
      <c r="G3" s="524"/>
      <c r="H3" s="524"/>
      <c r="I3" s="524"/>
      <c r="J3" s="524"/>
      <c r="K3" s="524"/>
      <c r="L3" s="524"/>
      <c r="M3" s="524"/>
      <c r="N3" s="524"/>
      <c r="O3" s="524"/>
      <c r="P3" s="524"/>
      <c r="Q3" s="524"/>
      <c r="R3" s="524"/>
      <c r="S3" s="525"/>
    </row>
    <row r="4" spans="1:20" x14ac:dyDescent="0.25">
      <c r="A4" s="523"/>
      <c r="B4" s="524"/>
      <c r="C4" s="524"/>
      <c r="D4" s="524"/>
      <c r="E4" s="524"/>
      <c r="F4" s="524"/>
      <c r="G4" s="524"/>
      <c r="H4" s="524"/>
      <c r="I4" s="524"/>
      <c r="J4" s="524"/>
      <c r="K4" s="524"/>
      <c r="L4" s="524"/>
      <c r="M4" s="524"/>
      <c r="N4" s="524"/>
      <c r="O4" s="524"/>
      <c r="P4" s="524"/>
      <c r="Q4" s="524"/>
      <c r="R4" s="524"/>
      <c r="S4" s="525"/>
    </row>
    <row r="5" spans="1:20" ht="27.75" customHeight="1" thickBot="1" x14ac:dyDescent="0.3">
      <c r="A5" s="526"/>
      <c r="B5" s="527"/>
      <c r="C5" s="527"/>
      <c r="D5" s="527"/>
      <c r="E5" s="527"/>
      <c r="F5" s="527"/>
      <c r="G5" s="527"/>
      <c r="H5" s="527"/>
      <c r="I5" s="527"/>
      <c r="J5" s="527"/>
      <c r="K5" s="527"/>
      <c r="L5" s="527"/>
      <c r="M5" s="527"/>
      <c r="N5" s="527"/>
      <c r="O5" s="527"/>
      <c r="P5" s="527"/>
      <c r="Q5" s="527"/>
      <c r="R5" s="527"/>
      <c r="S5" s="528"/>
    </row>
    <row r="6" spans="1:20" s="108" customFormat="1" ht="15" customHeight="1" x14ac:dyDescent="0.3">
      <c r="A6" s="240" t="s">
        <v>231</v>
      </c>
      <c r="B6" s="221"/>
      <c r="C6" s="141"/>
      <c r="D6" s="137"/>
      <c r="E6" s="536" t="s">
        <v>31</v>
      </c>
      <c r="F6" s="537"/>
      <c r="G6" s="518">
        <v>45658</v>
      </c>
      <c r="H6" s="519"/>
      <c r="I6" s="529" t="s">
        <v>77</v>
      </c>
      <c r="J6" s="109"/>
      <c r="K6" s="109"/>
      <c r="L6" s="531" t="s">
        <v>52</v>
      </c>
      <c r="M6" s="532"/>
      <c r="N6" s="532"/>
      <c r="O6" s="532"/>
      <c r="P6" s="532"/>
      <c r="Q6" s="532"/>
      <c r="R6" s="532"/>
      <c r="S6" s="533"/>
      <c r="T6" s="108" t="s">
        <v>30</v>
      </c>
    </row>
    <row r="7" spans="1:20" s="108" customFormat="1" ht="15.75" customHeight="1" thickBot="1" x14ac:dyDescent="0.35">
      <c r="A7" s="229" t="s">
        <v>41</v>
      </c>
      <c r="B7" s="223"/>
      <c r="C7" s="224"/>
      <c r="D7" s="225"/>
      <c r="E7" s="534" t="s">
        <v>148</v>
      </c>
      <c r="F7" s="535"/>
      <c r="G7" s="538" t="s">
        <v>32</v>
      </c>
      <c r="H7" s="539"/>
      <c r="I7" s="529"/>
      <c r="J7" s="109"/>
      <c r="K7" s="109"/>
      <c r="L7" s="110"/>
      <c r="M7" s="111"/>
      <c r="N7" s="513" t="s">
        <v>34</v>
      </c>
      <c r="O7" s="514"/>
      <c r="P7" s="514"/>
      <c r="Q7" s="514"/>
      <c r="R7" s="514"/>
      <c r="S7" s="515"/>
    </row>
    <row r="8" spans="1:20" s="108" customFormat="1" ht="15.75" customHeight="1" thickBot="1" x14ac:dyDescent="0.35">
      <c r="A8" s="217" t="s">
        <v>33</v>
      </c>
      <c r="B8" s="112"/>
      <c r="C8" s="113"/>
      <c r="D8" s="114"/>
      <c r="E8" s="114" t="s">
        <v>34</v>
      </c>
      <c r="F8" s="114"/>
      <c r="G8" s="114"/>
      <c r="H8" s="218"/>
      <c r="I8" s="529"/>
      <c r="J8" s="109"/>
      <c r="K8" s="109"/>
      <c r="L8" s="110"/>
      <c r="M8" s="111"/>
      <c r="N8" s="513" t="s">
        <v>53</v>
      </c>
      <c r="O8" s="514"/>
      <c r="P8" s="514"/>
      <c r="Q8" s="514"/>
      <c r="R8" s="514"/>
      <c r="S8" s="515"/>
    </row>
    <row r="9" spans="1:20" s="108" customFormat="1" ht="15.75" customHeight="1" thickBot="1" x14ac:dyDescent="0.35">
      <c r="A9" s="132"/>
      <c r="B9" s="115"/>
      <c r="C9" s="116" t="s">
        <v>35</v>
      </c>
      <c r="D9" s="117" t="s">
        <v>2</v>
      </c>
      <c r="E9" s="117" t="s">
        <v>3</v>
      </c>
      <c r="F9" s="117" t="s">
        <v>4</v>
      </c>
      <c r="G9" s="117" t="s">
        <v>5</v>
      </c>
      <c r="H9" s="149" t="s">
        <v>6</v>
      </c>
      <c r="I9" s="530"/>
      <c r="J9" s="109"/>
      <c r="K9" s="109"/>
      <c r="L9" s="511" t="s">
        <v>33</v>
      </c>
      <c r="M9" s="512"/>
      <c r="N9" s="118" t="s">
        <v>35</v>
      </c>
      <c r="O9" s="119" t="s">
        <v>2</v>
      </c>
      <c r="P9" s="119" t="s">
        <v>3</v>
      </c>
      <c r="Q9" s="119" t="s">
        <v>4</v>
      </c>
      <c r="R9" s="119" t="s">
        <v>5</v>
      </c>
      <c r="S9" s="120" t="s">
        <v>6</v>
      </c>
    </row>
    <row r="10" spans="1:20" s="108" customFormat="1" ht="15" customHeight="1" thickBot="1" x14ac:dyDescent="0.35">
      <c r="A10" s="132" t="s">
        <v>49</v>
      </c>
      <c r="B10" s="121" t="s">
        <v>36</v>
      </c>
      <c r="C10" s="122">
        <v>51</v>
      </c>
      <c r="D10" s="122">
        <v>64</v>
      </c>
      <c r="E10" s="122">
        <v>76</v>
      </c>
      <c r="F10" s="122">
        <v>89</v>
      </c>
      <c r="G10" s="122">
        <v>108</v>
      </c>
      <c r="H10" s="230">
        <v>120</v>
      </c>
      <c r="I10" s="226"/>
      <c r="J10" s="109" t="s">
        <v>67</v>
      </c>
      <c r="K10" s="109"/>
      <c r="L10" s="123" t="s">
        <v>49</v>
      </c>
      <c r="M10" s="124" t="s">
        <v>36</v>
      </c>
      <c r="N10" s="125">
        <f>IF(I10="tenant",C10,0)</f>
        <v>0</v>
      </c>
      <c r="O10" s="125">
        <f>IF($I$10="tenant",D10,0)</f>
        <v>0</v>
      </c>
      <c r="P10" s="125">
        <f>IF($I$10="tenant",E10,0)</f>
        <v>0</v>
      </c>
      <c r="Q10" s="125">
        <f>IF($I$10="tenant",F10,0)</f>
        <v>0</v>
      </c>
      <c r="R10" s="125">
        <f>IF($I$10="tenant",G10,0)</f>
        <v>0</v>
      </c>
      <c r="S10" s="232">
        <f>IF($I$10="tenant",H10,0)</f>
        <v>0</v>
      </c>
    </row>
    <row r="11" spans="1:20" s="108" customFormat="1" ht="15" customHeight="1" thickBot="1" x14ac:dyDescent="0.35">
      <c r="A11" s="132"/>
      <c r="B11" s="126" t="s">
        <v>37</v>
      </c>
      <c r="C11" s="122">
        <v>45</v>
      </c>
      <c r="D11" s="122">
        <v>64</v>
      </c>
      <c r="E11" s="122">
        <v>82</v>
      </c>
      <c r="F11" s="122">
        <v>100</v>
      </c>
      <c r="G11" s="122">
        <v>127</v>
      </c>
      <c r="H11" s="230">
        <v>145</v>
      </c>
      <c r="I11" s="227"/>
      <c r="J11" s="109" t="s">
        <v>68</v>
      </c>
      <c r="K11" s="109"/>
      <c r="L11" s="127"/>
      <c r="M11" s="126" t="s">
        <v>37</v>
      </c>
      <c r="N11" s="125">
        <f>IF(I$11="tenant",C11,0)</f>
        <v>0</v>
      </c>
      <c r="O11" s="125">
        <f>IF($I$11="tenant",D11,0)</f>
        <v>0</v>
      </c>
      <c r="P11" s="125">
        <f>IF($I$11="tenant",E11,0)</f>
        <v>0</v>
      </c>
      <c r="Q11" s="125">
        <f>IF($I$11="tenant",F11,0)</f>
        <v>0</v>
      </c>
      <c r="R11" s="125">
        <f>IF($I$11="tenant",G11,0)</f>
        <v>0</v>
      </c>
      <c r="S11" s="232">
        <f>IF($I$11="tenant",H11,0)</f>
        <v>0</v>
      </c>
    </row>
    <row r="12" spans="1:20" s="108" customFormat="1" ht="15" customHeight="1" thickBot="1" x14ac:dyDescent="0.35">
      <c r="A12" s="127"/>
      <c r="B12" s="128" t="s">
        <v>38</v>
      </c>
      <c r="C12" s="122">
        <v>33</v>
      </c>
      <c r="D12" s="122">
        <v>46</v>
      </c>
      <c r="E12" s="122">
        <v>59</v>
      </c>
      <c r="F12" s="122">
        <v>72</v>
      </c>
      <c r="G12" s="122">
        <v>92</v>
      </c>
      <c r="H12" s="230">
        <v>105</v>
      </c>
      <c r="I12" s="227"/>
      <c r="J12" s="109"/>
      <c r="K12" s="109"/>
      <c r="L12" s="127"/>
      <c r="M12" s="128" t="s">
        <v>38</v>
      </c>
      <c r="N12" s="125">
        <f t="shared" ref="N12:S12" si="0">IF($I$12="tenant",C12,0)</f>
        <v>0</v>
      </c>
      <c r="O12" s="125">
        <f t="shared" si="0"/>
        <v>0</v>
      </c>
      <c r="P12" s="125">
        <f t="shared" si="0"/>
        <v>0</v>
      </c>
      <c r="Q12" s="125">
        <f t="shared" si="0"/>
        <v>0</v>
      </c>
      <c r="R12" s="125">
        <f t="shared" si="0"/>
        <v>0</v>
      </c>
      <c r="S12" s="232">
        <f t="shared" si="0"/>
        <v>0</v>
      </c>
    </row>
    <row r="13" spans="1:20" s="108" customFormat="1" ht="15" customHeight="1" thickBot="1" x14ac:dyDescent="0.35">
      <c r="A13" s="131"/>
      <c r="B13" s="129" t="s">
        <v>39</v>
      </c>
      <c r="C13" s="130">
        <v>35</v>
      </c>
      <c r="D13" s="130">
        <v>49</v>
      </c>
      <c r="E13" s="130">
        <v>63</v>
      </c>
      <c r="F13" s="130">
        <v>78</v>
      </c>
      <c r="G13" s="130">
        <v>99</v>
      </c>
      <c r="H13" s="231">
        <v>113</v>
      </c>
      <c r="I13" s="227"/>
      <c r="J13" s="109"/>
      <c r="K13" s="109"/>
      <c r="L13" s="131"/>
      <c r="M13" s="129" t="s">
        <v>39</v>
      </c>
      <c r="N13" s="125">
        <f t="shared" ref="N13:S13" si="1">IF($I$13="tenant",C13,0)</f>
        <v>0</v>
      </c>
      <c r="O13" s="125">
        <f t="shared" si="1"/>
        <v>0</v>
      </c>
      <c r="P13" s="125">
        <f t="shared" si="1"/>
        <v>0</v>
      </c>
      <c r="Q13" s="125">
        <f t="shared" si="1"/>
        <v>0</v>
      </c>
      <c r="R13" s="125">
        <f t="shared" si="1"/>
        <v>0</v>
      </c>
      <c r="S13" s="232">
        <f t="shared" si="1"/>
        <v>0</v>
      </c>
    </row>
    <row r="14" spans="1:20" s="108" customFormat="1" ht="14.4" thickBot="1" x14ac:dyDescent="0.35">
      <c r="A14" s="123" t="s">
        <v>40</v>
      </c>
      <c r="B14" s="124" t="s">
        <v>36</v>
      </c>
      <c r="C14" s="125">
        <v>6</v>
      </c>
      <c r="D14" s="125">
        <v>8</v>
      </c>
      <c r="E14" s="125">
        <v>10</v>
      </c>
      <c r="F14" s="125">
        <v>12</v>
      </c>
      <c r="G14" s="125">
        <v>16</v>
      </c>
      <c r="H14" s="232">
        <v>18</v>
      </c>
      <c r="I14" s="227"/>
      <c r="J14" s="109"/>
      <c r="K14" s="109"/>
      <c r="L14" s="123" t="s">
        <v>40</v>
      </c>
      <c r="M14" s="124" t="s">
        <v>36</v>
      </c>
      <c r="N14" s="125">
        <f t="shared" ref="N14:S14" si="2">IF($I$14="tenant",C14,0)</f>
        <v>0</v>
      </c>
      <c r="O14" s="125">
        <f t="shared" si="2"/>
        <v>0</v>
      </c>
      <c r="P14" s="125">
        <f t="shared" si="2"/>
        <v>0</v>
      </c>
      <c r="Q14" s="125">
        <f t="shared" si="2"/>
        <v>0</v>
      </c>
      <c r="R14" s="125">
        <f t="shared" si="2"/>
        <v>0</v>
      </c>
      <c r="S14" s="232">
        <f t="shared" si="2"/>
        <v>0</v>
      </c>
    </row>
    <row r="15" spans="1:20" s="108" customFormat="1" ht="13.5" customHeight="1" thickBot="1" x14ac:dyDescent="0.35">
      <c r="A15" s="132"/>
      <c r="B15" s="126" t="s">
        <v>37</v>
      </c>
      <c r="C15" s="122">
        <v>9</v>
      </c>
      <c r="D15" s="122">
        <v>13</v>
      </c>
      <c r="E15" s="122">
        <v>17</v>
      </c>
      <c r="F15" s="122">
        <v>20</v>
      </c>
      <c r="G15" s="122">
        <v>26</v>
      </c>
      <c r="H15" s="230">
        <v>30</v>
      </c>
      <c r="I15" s="227"/>
      <c r="J15" s="109"/>
      <c r="K15" s="109"/>
      <c r="L15" s="132"/>
      <c r="M15" s="126" t="s">
        <v>37</v>
      </c>
      <c r="N15" s="125">
        <f t="shared" ref="N15:S15" si="3">IF($I$15="tenant",C15,0)</f>
        <v>0</v>
      </c>
      <c r="O15" s="125">
        <f t="shared" si="3"/>
        <v>0</v>
      </c>
      <c r="P15" s="125">
        <f t="shared" si="3"/>
        <v>0</v>
      </c>
      <c r="Q15" s="125">
        <f t="shared" si="3"/>
        <v>0</v>
      </c>
      <c r="R15" s="125">
        <f t="shared" si="3"/>
        <v>0</v>
      </c>
      <c r="S15" s="232">
        <f t="shared" si="3"/>
        <v>0</v>
      </c>
    </row>
    <row r="16" spans="1:20" s="108" customFormat="1" ht="14.4" thickBot="1" x14ac:dyDescent="0.35">
      <c r="A16" s="133"/>
      <c r="B16" s="129" t="s">
        <v>38</v>
      </c>
      <c r="C16" s="130">
        <v>6</v>
      </c>
      <c r="D16" s="130">
        <v>8</v>
      </c>
      <c r="E16" s="130">
        <v>10</v>
      </c>
      <c r="F16" s="130">
        <v>13</v>
      </c>
      <c r="G16" s="130">
        <v>16</v>
      </c>
      <c r="H16" s="231">
        <v>18</v>
      </c>
      <c r="I16" s="227"/>
      <c r="J16" s="109"/>
      <c r="K16" s="109"/>
      <c r="L16" s="133"/>
      <c r="M16" s="129" t="s">
        <v>38</v>
      </c>
      <c r="N16" s="125">
        <f t="shared" ref="N16:S16" si="4">IF($I$16="tenant",C16,0)</f>
        <v>0</v>
      </c>
      <c r="O16" s="125">
        <f t="shared" si="4"/>
        <v>0</v>
      </c>
      <c r="P16" s="125">
        <f t="shared" si="4"/>
        <v>0</v>
      </c>
      <c r="Q16" s="125">
        <f t="shared" si="4"/>
        <v>0</v>
      </c>
      <c r="R16" s="125">
        <f t="shared" si="4"/>
        <v>0</v>
      </c>
      <c r="S16" s="232">
        <f t="shared" si="4"/>
        <v>0</v>
      </c>
    </row>
    <row r="17" spans="1:19" s="108" customFormat="1" ht="15" customHeight="1" thickBot="1" x14ac:dyDescent="0.35">
      <c r="A17" s="189" t="s">
        <v>51</v>
      </c>
      <c r="B17" s="190"/>
      <c r="C17" s="125">
        <v>41</v>
      </c>
      <c r="D17" s="125">
        <v>48</v>
      </c>
      <c r="E17" s="125">
        <v>54</v>
      </c>
      <c r="F17" s="125">
        <v>61</v>
      </c>
      <c r="G17" s="125">
        <v>71</v>
      </c>
      <c r="H17" s="232">
        <v>78</v>
      </c>
      <c r="I17" s="227"/>
      <c r="J17" s="109"/>
      <c r="K17" s="109"/>
      <c r="L17" s="516" t="s">
        <v>51</v>
      </c>
      <c r="M17" s="517"/>
      <c r="N17" s="125">
        <f t="shared" ref="N17:S17" si="5">IF($I$17="tenant",C17,0)</f>
        <v>0</v>
      </c>
      <c r="O17" s="125">
        <f t="shared" si="5"/>
        <v>0</v>
      </c>
      <c r="P17" s="125">
        <f t="shared" si="5"/>
        <v>0</v>
      </c>
      <c r="Q17" s="125">
        <f t="shared" si="5"/>
        <v>0</v>
      </c>
      <c r="R17" s="125">
        <f t="shared" si="5"/>
        <v>0</v>
      </c>
      <c r="S17" s="232">
        <f t="shared" si="5"/>
        <v>0</v>
      </c>
    </row>
    <row r="18" spans="1:19" s="108" customFormat="1" ht="14.4" thickBot="1" x14ac:dyDescent="0.35">
      <c r="A18" s="187" t="s">
        <v>42</v>
      </c>
      <c r="B18" s="188"/>
      <c r="C18" s="122">
        <v>4</v>
      </c>
      <c r="D18" s="122">
        <v>5</v>
      </c>
      <c r="E18" s="122">
        <v>6</v>
      </c>
      <c r="F18" s="122">
        <v>7</v>
      </c>
      <c r="G18" s="122">
        <v>8</v>
      </c>
      <c r="H18" s="230">
        <v>9</v>
      </c>
      <c r="I18" s="227"/>
      <c r="J18" s="109"/>
      <c r="K18" s="109"/>
      <c r="L18" s="509" t="s">
        <v>42</v>
      </c>
      <c r="M18" s="510"/>
      <c r="N18" s="125">
        <f t="shared" ref="N18:S18" si="6">IF($I$18="tenant",C18,0)</f>
        <v>0</v>
      </c>
      <c r="O18" s="125">
        <f t="shared" si="6"/>
        <v>0</v>
      </c>
      <c r="P18" s="125">
        <f t="shared" si="6"/>
        <v>0</v>
      </c>
      <c r="Q18" s="125">
        <f t="shared" si="6"/>
        <v>0</v>
      </c>
      <c r="R18" s="125">
        <f t="shared" si="6"/>
        <v>0</v>
      </c>
      <c r="S18" s="232">
        <f t="shared" si="6"/>
        <v>0</v>
      </c>
    </row>
    <row r="19" spans="1:19" s="108" customFormat="1" ht="14.4" thickBot="1" x14ac:dyDescent="0.35">
      <c r="A19" s="132" t="s">
        <v>43</v>
      </c>
      <c r="B19" s="121" t="s">
        <v>36</v>
      </c>
      <c r="C19" s="122">
        <v>12</v>
      </c>
      <c r="D19" s="122">
        <v>17</v>
      </c>
      <c r="E19" s="122">
        <v>22</v>
      </c>
      <c r="F19" s="122">
        <v>27</v>
      </c>
      <c r="G19" s="122">
        <v>34</v>
      </c>
      <c r="H19" s="230">
        <v>39</v>
      </c>
      <c r="I19" s="227"/>
      <c r="J19" s="109"/>
      <c r="K19" s="109"/>
      <c r="L19" s="132" t="s">
        <v>43</v>
      </c>
      <c r="M19" s="121" t="s">
        <v>36</v>
      </c>
      <c r="N19" s="125">
        <f t="shared" ref="N19:S19" si="7">IF($I$19="tenant",C19,0)</f>
        <v>0</v>
      </c>
      <c r="O19" s="125">
        <f t="shared" si="7"/>
        <v>0</v>
      </c>
      <c r="P19" s="125">
        <f t="shared" si="7"/>
        <v>0</v>
      </c>
      <c r="Q19" s="125">
        <f t="shared" si="7"/>
        <v>0</v>
      </c>
      <c r="R19" s="125">
        <f t="shared" si="7"/>
        <v>0</v>
      </c>
      <c r="S19" s="232">
        <f t="shared" si="7"/>
        <v>0</v>
      </c>
    </row>
    <row r="20" spans="1:19" s="108" customFormat="1" ht="14.4" thickBot="1" x14ac:dyDescent="0.35">
      <c r="A20" s="132"/>
      <c r="B20" s="126" t="s">
        <v>37</v>
      </c>
      <c r="C20" s="122">
        <v>20</v>
      </c>
      <c r="D20" s="122">
        <v>28</v>
      </c>
      <c r="E20" s="122">
        <v>36</v>
      </c>
      <c r="F20" s="122">
        <v>45</v>
      </c>
      <c r="G20" s="122">
        <v>57</v>
      </c>
      <c r="H20" s="230">
        <v>65</v>
      </c>
      <c r="I20" s="227"/>
      <c r="J20" s="109"/>
      <c r="K20" s="109"/>
      <c r="L20" s="132"/>
      <c r="M20" s="126" t="s">
        <v>37</v>
      </c>
      <c r="N20" s="125">
        <f t="shared" ref="N20:S20" si="8">IF($I$20="tenant",C20,0)</f>
        <v>0</v>
      </c>
      <c r="O20" s="125">
        <f t="shared" si="8"/>
        <v>0</v>
      </c>
      <c r="P20" s="125">
        <f t="shared" si="8"/>
        <v>0</v>
      </c>
      <c r="Q20" s="125">
        <f t="shared" si="8"/>
        <v>0</v>
      </c>
      <c r="R20" s="125">
        <f t="shared" si="8"/>
        <v>0</v>
      </c>
      <c r="S20" s="232">
        <f t="shared" si="8"/>
        <v>0</v>
      </c>
    </row>
    <row r="21" spans="1:19" s="108" customFormat="1" ht="14.4" thickBot="1" x14ac:dyDescent="0.35">
      <c r="A21" s="132"/>
      <c r="B21" s="497" t="s">
        <v>38</v>
      </c>
      <c r="C21" s="135">
        <v>15</v>
      </c>
      <c r="D21" s="135">
        <v>22</v>
      </c>
      <c r="E21" s="135">
        <v>28</v>
      </c>
      <c r="F21" s="135">
        <v>34</v>
      </c>
      <c r="G21" s="135">
        <v>43</v>
      </c>
      <c r="H21" s="233">
        <v>49</v>
      </c>
      <c r="I21" s="227"/>
      <c r="J21" s="109"/>
      <c r="K21" s="109"/>
      <c r="L21" s="136"/>
      <c r="M21" s="134" t="s">
        <v>38</v>
      </c>
      <c r="N21" s="125">
        <f t="shared" ref="N21:S21" si="9">IF($I$21="tenant",C21,0)</f>
        <v>0</v>
      </c>
      <c r="O21" s="125">
        <f t="shared" si="9"/>
        <v>0</v>
      </c>
      <c r="P21" s="125">
        <f t="shared" si="9"/>
        <v>0</v>
      </c>
      <c r="Q21" s="125">
        <f t="shared" si="9"/>
        <v>0</v>
      </c>
      <c r="R21" s="125">
        <f t="shared" si="9"/>
        <v>0</v>
      </c>
      <c r="S21" s="232">
        <f t="shared" si="9"/>
        <v>0</v>
      </c>
    </row>
    <row r="22" spans="1:19" s="108" customFormat="1" ht="14.4" thickBot="1" x14ac:dyDescent="0.35">
      <c r="A22" s="136"/>
      <c r="B22" s="137" t="s">
        <v>39</v>
      </c>
      <c r="C22" s="135">
        <v>15</v>
      </c>
      <c r="D22" s="135">
        <v>21</v>
      </c>
      <c r="E22" s="135">
        <v>28</v>
      </c>
      <c r="F22" s="135">
        <v>34</v>
      </c>
      <c r="G22" s="135">
        <v>43</v>
      </c>
      <c r="H22" s="233">
        <v>49</v>
      </c>
      <c r="I22" s="227"/>
      <c r="J22" s="109"/>
      <c r="K22" s="109"/>
      <c r="L22" s="136"/>
      <c r="M22" s="134" t="s">
        <v>39</v>
      </c>
      <c r="N22" s="125">
        <f t="shared" ref="N22:S22" si="10">IF($I$22="tenant",C22,0)</f>
        <v>0</v>
      </c>
      <c r="O22" s="125">
        <f t="shared" si="10"/>
        <v>0</v>
      </c>
      <c r="P22" s="125">
        <f t="shared" si="10"/>
        <v>0</v>
      </c>
      <c r="Q22" s="125">
        <f t="shared" si="10"/>
        <v>0</v>
      </c>
      <c r="R22" s="125">
        <f t="shared" si="10"/>
        <v>0</v>
      </c>
      <c r="S22" s="232">
        <f t="shared" si="10"/>
        <v>0</v>
      </c>
    </row>
    <row r="23" spans="1:19" s="108" customFormat="1" ht="14.4" thickBot="1" x14ac:dyDescent="0.35">
      <c r="A23" s="140" t="s">
        <v>44</v>
      </c>
      <c r="B23" s="138"/>
      <c r="C23" s="139">
        <v>21</v>
      </c>
      <c r="D23" s="139">
        <v>27</v>
      </c>
      <c r="E23" s="139">
        <v>37</v>
      </c>
      <c r="F23" s="139">
        <v>41</v>
      </c>
      <c r="G23" s="139">
        <v>45</v>
      </c>
      <c r="H23" s="234">
        <v>50</v>
      </c>
      <c r="I23" s="227"/>
      <c r="J23" s="109"/>
      <c r="K23" s="109"/>
      <c r="L23" s="140" t="s">
        <v>44</v>
      </c>
      <c r="M23" s="138"/>
      <c r="N23" s="125">
        <f t="shared" ref="N23:S23" si="11">IF($I$23="tenant",C23,0)</f>
        <v>0</v>
      </c>
      <c r="O23" s="125">
        <f t="shared" si="11"/>
        <v>0</v>
      </c>
      <c r="P23" s="125">
        <f t="shared" si="11"/>
        <v>0</v>
      </c>
      <c r="Q23" s="125">
        <f t="shared" si="11"/>
        <v>0</v>
      </c>
      <c r="R23" s="125">
        <f t="shared" si="11"/>
        <v>0</v>
      </c>
      <c r="S23" s="232">
        <f t="shared" si="11"/>
        <v>0</v>
      </c>
    </row>
    <row r="24" spans="1:19" s="108" customFormat="1" ht="14.4" thickBot="1" x14ac:dyDescent="0.35">
      <c r="A24" s="136" t="s">
        <v>45</v>
      </c>
      <c r="B24" s="141"/>
      <c r="C24" s="142">
        <v>44</v>
      </c>
      <c r="D24" s="142">
        <v>52</v>
      </c>
      <c r="E24" s="142">
        <v>65</v>
      </c>
      <c r="F24" s="142">
        <v>81</v>
      </c>
      <c r="G24" s="142">
        <v>97</v>
      </c>
      <c r="H24" s="235">
        <v>113</v>
      </c>
      <c r="I24" s="227"/>
      <c r="J24" s="109"/>
      <c r="K24" s="109"/>
      <c r="L24" s="136" t="s">
        <v>45</v>
      </c>
      <c r="M24" s="141"/>
      <c r="N24" s="125">
        <f t="shared" ref="N24:S24" si="12">IF($I$24="tenant",C24,0)</f>
        <v>0</v>
      </c>
      <c r="O24" s="125">
        <f t="shared" si="12"/>
        <v>0</v>
      </c>
      <c r="P24" s="125">
        <f t="shared" si="12"/>
        <v>0</v>
      </c>
      <c r="Q24" s="125">
        <f t="shared" si="12"/>
        <v>0</v>
      </c>
      <c r="R24" s="125">
        <f t="shared" si="12"/>
        <v>0</v>
      </c>
      <c r="S24" s="232">
        <f t="shared" si="12"/>
        <v>0</v>
      </c>
    </row>
    <row r="25" spans="1:19" s="108" customFormat="1" x14ac:dyDescent="0.3">
      <c r="A25" s="136" t="s">
        <v>241</v>
      </c>
      <c r="B25" s="141"/>
      <c r="C25" s="142">
        <v>25</v>
      </c>
      <c r="D25" s="142">
        <v>25</v>
      </c>
      <c r="E25" s="142">
        <v>25</v>
      </c>
      <c r="F25" s="142">
        <v>25</v>
      </c>
      <c r="G25" s="142">
        <v>25</v>
      </c>
      <c r="H25" s="235">
        <v>25</v>
      </c>
      <c r="I25" s="227"/>
      <c r="J25" s="109"/>
      <c r="K25" s="109"/>
      <c r="L25" s="136" t="s">
        <v>241</v>
      </c>
      <c r="M25" s="141"/>
      <c r="N25" s="125">
        <f>IF($I$25="tenant",C25,0)</f>
        <v>0</v>
      </c>
      <c r="O25" s="125">
        <f t="shared" ref="O25:S25" si="13">IF($I$25="tenant",D25,0)</f>
        <v>0</v>
      </c>
      <c r="P25" s="125">
        <f t="shared" si="13"/>
        <v>0</v>
      </c>
      <c r="Q25" s="125">
        <f t="shared" si="13"/>
        <v>0</v>
      </c>
      <c r="R25" s="125">
        <f t="shared" si="13"/>
        <v>0</v>
      </c>
      <c r="S25" s="125">
        <f t="shared" si="13"/>
        <v>0</v>
      </c>
    </row>
    <row r="26" spans="1:19" s="145" customFormat="1" ht="14.4" thickBot="1" x14ac:dyDescent="0.35">
      <c r="A26" s="136" t="s">
        <v>69</v>
      </c>
      <c r="B26" s="141"/>
      <c r="C26" s="143"/>
      <c r="D26" s="143"/>
      <c r="E26" s="143"/>
      <c r="F26" s="143"/>
      <c r="G26" s="143"/>
      <c r="H26" s="144"/>
      <c r="I26" s="465"/>
      <c r="J26" s="141"/>
      <c r="K26" s="109"/>
      <c r="L26" s="136" t="s">
        <v>69</v>
      </c>
      <c r="M26" s="141"/>
      <c r="N26" s="143"/>
      <c r="O26" s="143"/>
      <c r="P26" s="143"/>
      <c r="Q26" s="143"/>
      <c r="R26" s="143"/>
      <c r="S26" s="144"/>
    </row>
    <row r="27" spans="1:19" s="108" customFormat="1" ht="14.4" thickBot="1" x14ac:dyDescent="0.35">
      <c r="A27" s="136" t="s">
        <v>46</v>
      </c>
      <c r="B27" s="141"/>
      <c r="C27" s="142">
        <v>5</v>
      </c>
      <c r="D27" s="142">
        <v>5</v>
      </c>
      <c r="E27" s="142">
        <v>5</v>
      </c>
      <c r="F27" s="142">
        <v>5</v>
      </c>
      <c r="G27" s="142">
        <v>5</v>
      </c>
      <c r="H27" s="235">
        <v>5</v>
      </c>
      <c r="I27" s="227"/>
      <c r="J27" s="141"/>
      <c r="K27" s="109"/>
      <c r="L27" s="136" t="s">
        <v>46</v>
      </c>
      <c r="M27" s="141"/>
      <c r="N27" s="125">
        <f t="shared" ref="N27:S27" si="14">IF($I$27="tenant",C27,0)</f>
        <v>0</v>
      </c>
      <c r="O27" s="125">
        <f t="shared" si="14"/>
        <v>0</v>
      </c>
      <c r="P27" s="125">
        <f t="shared" si="14"/>
        <v>0</v>
      </c>
      <c r="Q27" s="125">
        <f t="shared" si="14"/>
        <v>0</v>
      </c>
      <c r="R27" s="125">
        <f t="shared" si="14"/>
        <v>0</v>
      </c>
      <c r="S27" s="232">
        <f t="shared" si="14"/>
        <v>0</v>
      </c>
    </row>
    <row r="28" spans="1:19" s="108" customFormat="1" ht="14.4" thickBot="1" x14ac:dyDescent="0.35">
      <c r="A28" s="136" t="s">
        <v>47</v>
      </c>
      <c r="B28" s="141"/>
      <c r="C28" s="146">
        <v>5</v>
      </c>
      <c r="D28" s="146">
        <v>5</v>
      </c>
      <c r="E28" s="146">
        <v>5</v>
      </c>
      <c r="F28" s="146">
        <v>5</v>
      </c>
      <c r="G28" s="146">
        <v>5</v>
      </c>
      <c r="H28" s="236">
        <v>5</v>
      </c>
      <c r="I28" s="227"/>
      <c r="J28" s="141"/>
      <c r="K28" s="109"/>
      <c r="L28" s="136" t="s">
        <v>47</v>
      </c>
      <c r="M28" s="141"/>
      <c r="N28" s="125">
        <f t="shared" ref="N28:S28" si="15">IF($I$28="tenant",C28,0)</f>
        <v>0</v>
      </c>
      <c r="O28" s="125">
        <f t="shared" si="15"/>
        <v>0</v>
      </c>
      <c r="P28" s="125">
        <f t="shared" si="15"/>
        <v>0</v>
      </c>
      <c r="Q28" s="125">
        <f t="shared" si="15"/>
        <v>0</v>
      </c>
      <c r="R28" s="125">
        <f t="shared" si="15"/>
        <v>0</v>
      </c>
      <c r="S28" s="232">
        <f t="shared" si="15"/>
        <v>0</v>
      </c>
    </row>
    <row r="29" spans="1:19" s="108" customFormat="1" ht="14.4" thickBot="1" x14ac:dyDescent="0.35">
      <c r="A29" s="110" t="s">
        <v>48</v>
      </c>
      <c r="B29" s="147"/>
      <c r="C29" s="237"/>
      <c r="D29" s="238"/>
      <c r="E29" s="238"/>
      <c r="F29" s="238"/>
      <c r="G29" s="238"/>
      <c r="H29" s="239"/>
      <c r="I29" s="228"/>
      <c r="J29" s="109"/>
      <c r="K29" s="109"/>
      <c r="L29" s="110" t="s">
        <v>48</v>
      </c>
      <c r="M29" s="147"/>
      <c r="N29" s="241">
        <f t="shared" ref="N29:S29" si="16">IF($I$29="tenant",C29,0)</f>
        <v>0</v>
      </c>
      <c r="O29" s="241">
        <f t="shared" si="16"/>
        <v>0</v>
      </c>
      <c r="P29" s="241">
        <f t="shared" si="16"/>
        <v>0</v>
      </c>
      <c r="Q29" s="241">
        <f t="shared" si="16"/>
        <v>0</v>
      </c>
      <c r="R29" s="241">
        <f t="shared" si="16"/>
        <v>0</v>
      </c>
      <c r="S29" s="242">
        <f t="shared" si="16"/>
        <v>0</v>
      </c>
    </row>
    <row r="30" spans="1:19" s="108" customFormat="1" x14ac:dyDescent="0.3"/>
    <row r="31" spans="1:19" s="108" customFormat="1" x14ac:dyDescent="0.3">
      <c r="L31" s="108" t="s">
        <v>50</v>
      </c>
      <c r="N31" s="148">
        <f t="shared" ref="N31:S31" si="17">SUM(N10:N29)</f>
        <v>0</v>
      </c>
      <c r="O31" s="148">
        <f t="shared" si="17"/>
        <v>0</v>
      </c>
      <c r="P31" s="148">
        <f t="shared" si="17"/>
        <v>0</v>
      </c>
      <c r="Q31" s="148">
        <f t="shared" si="17"/>
        <v>0</v>
      </c>
      <c r="R31" s="148">
        <f t="shared" si="17"/>
        <v>0</v>
      </c>
      <c r="S31" s="148">
        <f t="shared" si="17"/>
        <v>0</v>
      </c>
    </row>
    <row r="32" spans="1:19" s="108" customFormat="1" ht="14.4" x14ac:dyDescent="0.3">
      <c r="N32" s="107" t="str">
        <f>IF(AND(SUM(N31:S31)&gt;0,SUM('HUSM Utility Allowance Tab 3 '!C29:H29)&gt;0),"ERROR - Enter PHA or HUD utilities but not both","")</f>
        <v/>
      </c>
      <c r="O32" s="107"/>
      <c r="P32" s="107"/>
      <c r="Q32" s="107"/>
      <c r="R32" s="107"/>
      <c r="S32" s="107"/>
    </row>
    <row r="33" spans="1:19" ht="16.5" customHeight="1" x14ac:dyDescent="0.25">
      <c r="B33" s="213"/>
      <c r="C33" s="213"/>
      <c r="D33" s="213"/>
      <c r="E33" s="213"/>
      <c r="F33" s="213"/>
      <c r="G33" s="213"/>
      <c r="H33" s="213"/>
      <c r="I33" s="213"/>
      <c r="J33" s="213"/>
      <c r="K33" s="213"/>
      <c r="L33" s="213"/>
      <c r="M33" s="213"/>
      <c r="N33" s="213"/>
      <c r="O33" s="213"/>
      <c r="P33" s="213"/>
      <c r="Q33" s="213"/>
      <c r="R33" s="213"/>
      <c r="S33" s="213"/>
    </row>
    <row r="34" spans="1:19" ht="15.6" x14ac:dyDescent="0.25">
      <c r="A34" s="213"/>
      <c r="B34" s="213"/>
      <c r="C34" s="213"/>
      <c r="D34" s="213"/>
      <c r="E34" s="213"/>
      <c r="F34" s="213"/>
      <c r="G34" s="213"/>
      <c r="H34" s="213"/>
      <c r="I34" s="213"/>
      <c r="J34" s="213"/>
      <c r="K34" s="213"/>
      <c r="L34" s="213"/>
      <c r="M34" s="213"/>
      <c r="N34" s="213"/>
      <c r="O34" s="213"/>
      <c r="P34" s="213"/>
      <c r="Q34" s="213"/>
      <c r="R34" s="213"/>
      <c r="S34" s="213"/>
    </row>
  </sheetData>
  <sheetProtection algorithmName="SHA-512" hashValue="cfVfjNiBAJBAl1eEyJvPuU0kGYBrsRl7tewxF+pEpHjaAAAZ8UYRhT4y7X6S+SJYOomCT8YxaObKw++clV4+Yg==" saltValue="7sDdGny+kZu/BsEBgUrUrQ==" spinCount="100000" sheet="1" selectLockedCells="1"/>
  <mergeCells count="12">
    <mergeCell ref="G6:H6"/>
    <mergeCell ref="A1:S5"/>
    <mergeCell ref="I6:I9"/>
    <mergeCell ref="L6:S6"/>
    <mergeCell ref="E7:F7"/>
    <mergeCell ref="E6:F6"/>
    <mergeCell ref="G7:H7"/>
    <mergeCell ref="L18:M18"/>
    <mergeCell ref="L9:M9"/>
    <mergeCell ref="N7:S7"/>
    <mergeCell ref="N8:S8"/>
    <mergeCell ref="L17:M17"/>
  </mergeCells>
  <conditionalFormatting sqref="N32">
    <cfRule type="cellIs" dxfId="14" priority="1" operator="notEqual">
      <formula>""""""</formula>
    </cfRule>
  </conditionalFormatting>
  <dataValidations count="1">
    <dataValidation type="list" allowBlank="1" showInputMessage="1" showErrorMessage="1" sqref="I10:I25 I27:I29" xr:uid="{00000000-0002-0000-0100-000000000000}">
      <formula1>$J$10:$J$11</formula1>
    </dataValidation>
  </dataValidations>
  <pageMargins left="0.25" right="0.25" top="0.75" bottom="0.75" header="0.3" footer="0.3"/>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30"/>
  <sheetViews>
    <sheetView zoomScale="80" zoomScaleNormal="80" workbookViewId="0">
      <selection activeCell="H5" sqref="H5"/>
    </sheetView>
  </sheetViews>
  <sheetFormatPr defaultColWidth="9" defaultRowHeight="13.8" x14ac:dyDescent="0.25"/>
  <cols>
    <col min="1" max="1" width="17" style="107" customWidth="1"/>
    <col min="2" max="2" width="17.44140625" style="107" customWidth="1"/>
    <col min="3" max="3" width="11.109375" style="107" customWidth="1"/>
    <col min="4" max="7" width="10.5546875" style="107" customWidth="1"/>
    <col min="8" max="8" width="16.88671875" style="107" customWidth="1"/>
    <col min="9" max="9" width="9.109375" style="107" customWidth="1"/>
    <col min="10" max="16384" width="9" style="107"/>
  </cols>
  <sheetData>
    <row r="1" spans="1:8" x14ac:dyDescent="0.25">
      <c r="A1" s="545" t="s">
        <v>257</v>
      </c>
      <c r="B1" s="546"/>
      <c r="C1" s="546"/>
      <c r="D1" s="546"/>
      <c r="E1" s="546"/>
      <c r="F1" s="546"/>
      <c r="G1" s="546"/>
      <c r="H1" s="547"/>
    </row>
    <row r="2" spans="1:8" x14ac:dyDescent="0.25">
      <c r="A2" s="548"/>
      <c r="B2" s="549"/>
      <c r="C2" s="549"/>
      <c r="D2" s="549"/>
      <c r="E2" s="549"/>
      <c r="F2" s="549"/>
      <c r="G2" s="549"/>
      <c r="H2" s="550"/>
    </row>
    <row r="3" spans="1:8" ht="35.25" customHeight="1" x14ac:dyDescent="0.25">
      <c r="A3" s="548"/>
      <c r="B3" s="549"/>
      <c r="C3" s="549"/>
      <c r="D3" s="549"/>
      <c r="E3" s="549"/>
      <c r="F3" s="549"/>
      <c r="G3" s="549"/>
      <c r="H3" s="550"/>
    </row>
    <row r="4" spans="1:8" ht="66" customHeight="1" thickBot="1" x14ac:dyDescent="0.3">
      <c r="A4" s="551"/>
      <c r="B4" s="552"/>
      <c r="C4" s="552"/>
      <c r="D4" s="552"/>
      <c r="E4" s="552"/>
      <c r="F4" s="552"/>
      <c r="G4" s="552"/>
      <c r="H4" s="553"/>
    </row>
    <row r="5" spans="1:8" ht="14.4" x14ac:dyDescent="0.3">
      <c r="A5" s="243" t="s">
        <v>230</v>
      </c>
      <c r="B5" s="222"/>
      <c r="C5" s="141"/>
      <c r="D5" s="141"/>
      <c r="E5" s="219"/>
      <c r="F5" s="541" t="s">
        <v>31</v>
      </c>
      <c r="G5" s="541"/>
      <c r="H5" s="496"/>
    </row>
    <row r="6" spans="1:8" ht="15" thickBot="1" x14ac:dyDescent="0.35">
      <c r="A6" s="244" t="s">
        <v>41</v>
      </c>
      <c r="B6" s="245"/>
      <c r="C6" s="111"/>
      <c r="D6" s="111"/>
      <c r="E6" s="220"/>
      <c r="F6" s="540" t="s">
        <v>148</v>
      </c>
      <c r="G6" s="540"/>
      <c r="H6" s="495"/>
    </row>
    <row r="7" spans="1:8" ht="14.4" x14ac:dyDescent="0.3">
      <c r="A7" s="217" t="s">
        <v>33</v>
      </c>
      <c r="B7" s="112"/>
      <c r="C7" s="542" t="s">
        <v>34</v>
      </c>
      <c r="D7" s="543"/>
      <c r="E7" s="543"/>
      <c r="F7" s="543"/>
      <c r="G7" s="543"/>
      <c r="H7" s="544"/>
    </row>
    <row r="8" spans="1:8" x14ac:dyDescent="0.25">
      <c r="A8" s="132"/>
      <c r="B8" s="115"/>
      <c r="C8" s="116" t="s">
        <v>35</v>
      </c>
      <c r="D8" s="117" t="s">
        <v>2</v>
      </c>
      <c r="E8" s="117" t="s">
        <v>3</v>
      </c>
      <c r="F8" s="117" t="s">
        <v>4</v>
      </c>
      <c r="G8" s="117" t="s">
        <v>5</v>
      </c>
      <c r="H8" s="149" t="s">
        <v>6</v>
      </c>
    </row>
    <row r="9" spans="1:8" x14ac:dyDescent="0.25">
      <c r="A9" s="132" t="s">
        <v>49</v>
      </c>
      <c r="B9" s="121" t="s">
        <v>36</v>
      </c>
      <c r="C9" s="248"/>
      <c r="D9" s="248"/>
      <c r="E9" s="248"/>
      <c r="F9" s="248"/>
      <c r="G9" s="248"/>
      <c r="H9" s="249"/>
    </row>
    <row r="10" spans="1:8" x14ac:dyDescent="0.25">
      <c r="A10" s="132"/>
      <c r="B10" s="126" t="s">
        <v>37</v>
      </c>
      <c r="C10" s="248"/>
      <c r="D10" s="248"/>
      <c r="E10" s="248"/>
      <c r="F10" s="248"/>
      <c r="G10" s="248"/>
      <c r="H10" s="249"/>
    </row>
    <row r="11" spans="1:8" x14ac:dyDescent="0.25">
      <c r="A11" s="127"/>
      <c r="B11" s="128" t="s">
        <v>38</v>
      </c>
      <c r="C11" s="248"/>
      <c r="D11" s="248"/>
      <c r="E11" s="248"/>
      <c r="F11" s="248"/>
      <c r="G11" s="248"/>
      <c r="H11" s="249"/>
    </row>
    <row r="12" spans="1:8" ht="14.4" thickBot="1" x14ac:dyDescent="0.3">
      <c r="A12" s="131"/>
      <c r="B12" s="129" t="s">
        <v>39</v>
      </c>
      <c r="C12" s="250"/>
      <c r="D12" s="250"/>
      <c r="E12" s="250"/>
      <c r="F12" s="250"/>
      <c r="G12" s="250"/>
      <c r="H12" s="251"/>
    </row>
    <row r="13" spans="1:8" x14ac:dyDescent="0.25">
      <c r="A13" s="123" t="s">
        <v>40</v>
      </c>
      <c r="B13" s="124" t="s">
        <v>36</v>
      </c>
      <c r="C13" s="252"/>
      <c r="D13" s="252"/>
      <c r="E13" s="252"/>
      <c r="F13" s="252"/>
      <c r="G13" s="252"/>
      <c r="H13" s="253"/>
    </row>
    <row r="14" spans="1:8" x14ac:dyDescent="0.25">
      <c r="A14" s="132"/>
      <c r="B14" s="126" t="s">
        <v>37</v>
      </c>
      <c r="C14" s="248"/>
      <c r="D14" s="248"/>
      <c r="E14" s="248"/>
      <c r="F14" s="248"/>
      <c r="G14" s="248"/>
      <c r="H14" s="249"/>
    </row>
    <row r="15" spans="1:8" ht="14.4" thickBot="1" x14ac:dyDescent="0.3">
      <c r="A15" s="133"/>
      <c r="B15" s="129" t="s">
        <v>38</v>
      </c>
      <c r="C15" s="250"/>
      <c r="D15" s="250"/>
      <c r="E15" s="250"/>
      <c r="F15" s="250"/>
      <c r="G15" s="250"/>
      <c r="H15" s="251"/>
    </row>
    <row r="16" spans="1:8" ht="14.4" thickBot="1" x14ac:dyDescent="0.3">
      <c r="A16" s="246" t="s">
        <v>51</v>
      </c>
      <c r="B16" s="247"/>
      <c r="C16" s="254"/>
      <c r="D16" s="254"/>
      <c r="E16" s="254"/>
      <c r="F16" s="254"/>
      <c r="G16" s="254"/>
      <c r="H16" s="255"/>
    </row>
    <row r="17" spans="1:8" ht="22.5" customHeight="1" thickBot="1" x14ac:dyDescent="0.3">
      <c r="A17" s="246" t="s">
        <v>42</v>
      </c>
      <c r="B17" s="247"/>
      <c r="C17" s="254"/>
      <c r="D17" s="254"/>
      <c r="E17" s="254"/>
      <c r="F17" s="254"/>
      <c r="G17" s="254"/>
      <c r="H17" s="255"/>
    </row>
    <row r="18" spans="1:8" x14ac:dyDescent="0.25">
      <c r="A18" s="132" t="s">
        <v>43</v>
      </c>
      <c r="B18" s="121" t="s">
        <v>36</v>
      </c>
      <c r="C18" s="256"/>
      <c r="D18" s="256"/>
      <c r="E18" s="256"/>
      <c r="F18" s="256"/>
      <c r="G18" s="256"/>
      <c r="H18" s="257"/>
    </row>
    <row r="19" spans="1:8" x14ac:dyDescent="0.25">
      <c r="A19" s="132"/>
      <c r="B19" s="126" t="s">
        <v>37</v>
      </c>
      <c r="C19" s="248"/>
      <c r="D19" s="248"/>
      <c r="E19" s="248"/>
      <c r="F19" s="248"/>
      <c r="G19" s="248"/>
      <c r="H19" s="249"/>
    </row>
    <row r="20" spans="1:8" x14ac:dyDescent="0.25">
      <c r="A20" s="132"/>
      <c r="B20" s="134" t="s">
        <v>38</v>
      </c>
      <c r="C20" s="258"/>
      <c r="D20" s="258"/>
      <c r="E20" s="258"/>
      <c r="F20" s="258"/>
      <c r="G20" s="258"/>
      <c r="H20" s="259"/>
    </row>
    <row r="21" spans="1:8" ht="15" thickBot="1" x14ac:dyDescent="0.35">
      <c r="A21" s="136"/>
      <c r="B21" s="137" t="s">
        <v>39</v>
      </c>
      <c r="C21" s="258"/>
      <c r="D21" s="258"/>
      <c r="E21" s="258"/>
      <c r="F21" s="258"/>
      <c r="G21" s="258"/>
      <c r="H21" s="259"/>
    </row>
    <row r="22" spans="1:8" ht="14.4" x14ac:dyDescent="0.3">
      <c r="A22" s="140" t="s">
        <v>44</v>
      </c>
      <c r="B22" s="138"/>
      <c r="C22" s="260"/>
      <c r="D22" s="260"/>
      <c r="E22" s="260"/>
      <c r="F22" s="260"/>
      <c r="G22" s="260"/>
      <c r="H22" s="261"/>
    </row>
    <row r="23" spans="1:8" ht="14.4" x14ac:dyDescent="0.3">
      <c r="A23" s="136" t="s">
        <v>45</v>
      </c>
      <c r="B23" s="141"/>
      <c r="C23" s="262"/>
      <c r="D23" s="262"/>
      <c r="E23" s="262"/>
      <c r="F23" s="262"/>
      <c r="G23" s="262"/>
      <c r="H23" s="263"/>
    </row>
    <row r="24" spans="1:8" ht="14.4" x14ac:dyDescent="0.3">
      <c r="A24" s="136" t="s">
        <v>69</v>
      </c>
      <c r="B24" s="141"/>
      <c r="C24" s="262"/>
      <c r="D24" s="262"/>
      <c r="E24" s="262"/>
      <c r="F24" s="262"/>
      <c r="G24" s="262"/>
      <c r="H24" s="263"/>
    </row>
    <row r="25" spans="1:8" ht="14.4" x14ac:dyDescent="0.3">
      <c r="A25" s="150"/>
      <c r="B25" s="151" t="s">
        <v>46</v>
      </c>
      <c r="C25" s="262"/>
      <c r="D25" s="262"/>
      <c r="E25" s="262"/>
      <c r="F25" s="262"/>
      <c r="G25" s="262"/>
      <c r="H25" s="263"/>
    </row>
    <row r="26" spans="1:8" ht="14.4" x14ac:dyDescent="0.3">
      <c r="A26" s="150"/>
      <c r="B26" s="151" t="s">
        <v>47</v>
      </c>
      <c r="C26" s="264"/>
      <c r="D26" s="264"/>
      <c r="E26" s="264"/>
      <c r="F26" s="264"/>
      <c r="G26" s="264"/>
      <c r="H26" s="265"/>
    </row>
    <row r="27" spans="1:8" ht="15" thickBot="1" x14ac:dyDescent="0.35">
      <c r="A27" s="152"/>
      <c r="B27" s="153" t="s">
        <v>48</v>
      </c>
      <c r="C27" s="266"/>
      <c r="D27" s="267"/>
      <c r="E27" s="267"/>
      <c r="F27" s="267"/>
      <c r="G27" s="267"/>
      <c r="H27" s="268"/>
    </row>
    <row r="29" spans="1:8" ht="14.4" x14ac:dyDescent="0.3">
      <c r="B29" s="151" t="s">
        <v>80</v>
      </c>
      <c r="C29" s="154">
        <f t="shared" ref="C29:H29" si="0">SUM(C9:C27)</f>
        <v>0</v>
      </c>
      <c r="D29" s="154">
        <f t="shared" si="0"/>
        <v>0</v>
      </c>
      <c r="E29" s="154">
        <f t="shared" si="0"/>
        <v>0</v>
      </c>
      <c r="F29" s="154">
        <f t="shared" si="0"/>
        <v>0</v>
      </c>
      <c r="G29" s="154">
        <f t="shared" si="0"/>
        <v>0</v>
      </c>
      <c r="H29" s="154">
        <f t="shared" si="0"/>
        <v>0</v>
      </c>
    </row>
    <row r="30" spans="1:8" x14ac:dyDescent="0.25">
      <c r="C30" s="107" t="str">
        <f>IF(AND(SUM(C29:H29)&gt;0,SUM('Utility Allowance Tab 2'!N31:S31)&gt;0),"ERROR - Enter information on PHA Utility or HUSM tab, but not both","")</f>
        <v/>
      </c>
    </row>
  </sheetData>
  <sheetProtection algorithmName="SHA-512" hashValue="65O+VVrGRCtohpBMntowp4JFzmByAKF/racL3Nqo4+NRnB/yX4L9N6ZASL6uNzAcfN+8Ee5xdPZz6g3J6ppRjw==" saltValue="mO/rwSB4q3NNo4fH8rfQDQ==" spinCount="100000" sheet="1" selectLockedCells="1"/>
  <mergeCells count="4">
    <mergeCell ref="F6:G6"/>
    <mergeCell ref="F5:G5"/>
    <mergeCell ref="C7:H7"/>
    <mergeCell ref="A1:H4"/>
  </mergeCells>
  <conditionalFormatting sqref="C30">
    <cfRule type="cellIs" dxfId="13" priority="1" operator="notEqual">
      <formula>""""""</formula>
    </cfRule>
  </conditionalFormatting>
  <dataValidations count="1">
    <dataValidation type="list" allowBlank="1" showInputMessage="1" showErrorMessage="1" sqref="H6" xr:uid="{EF456C8B-2E52-4581-A325-65B3E756E40A}">
      <formula1>"Apartment, Single Family Home, Duplex/Townhouse"</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D550"/>
  <sheetViews>
    <sheetView showGridLines="0" zoomScale="90" zoomScaleNormal="90" workbookViewId="0">
      <selection activeCell="O20" sqref="O20"/>
    </sheetView>
  </sheetViews>
  <sheetFormatPr defaultColWidth="8.88671875" defaultRowHeight="12" x14ac:dyDescent="0.25"/>
  <cols>
    <col min="1" max="1" width="8" style="2" customWidth="1"/>
    <col min="2" max="2" width="8" style="1" customWidth="1"/>
    <col min="3" max="3" width="9.88671875" style="1" customWidth="1"/>
    <col min="4" max="4" width="10.44140625" style="23" customWidth="1"/>
    <col min="5" max="5" width="7.5546875" style="1" customWidth="1"/>
    <col min="6" max="6" width="8.6640625" style="3" customWidth="1"/>
    <col min="7" max="8" width="11.5546875" style="3" customWidth="1"/>
    <col min="9" max="9" width="11.109375" style="3" customWidth="1"/>
    <col min="10" max="10" width="9.33203125" style="3" customWidth="1"/>
    <col min="11" max="11" width="11.44140625" style="3" customWidth="1"/>
    <col min="12" max="12" width="11.88671875" style="3" customWidth="1"/>
    <col min="13" max="13" width="14.5546875" style="3" customWidth="1"/>
    <col min="14" max="14" width="12.33203125" style="3" customWidth="1"/>
    <col min="15" max="16" width="9.6640625" style="1" bestFit="1" customWidth="1"/>
    <col min="17" max="17" width="11" style="1" customWidth="1"/>
    <col min="18" max="18" width="8.6640625" style="1" customWidth="1"/>
    <col min="19" max="19" width="9.33203125" style="11" customWidth="1"/>
    <col min="20" max="20" width="16.5546875" style="11" customWidth="1"/>
    <col min="21" max="21" width="9.88671875" style="1" hidden="1" customWidth="1"/>
    <col min="22" max="22" width="10.6640625" style="1" hidden="1" customWidth="1"/>
    <col min="23" max="28" width="8.88671875" style="1" hidden="1" customWidth="1"/>
    <col min="29" max="29" width="9.88671875" style="1" hidden="1" customWidth="1"/>
    <col min="30" max="30" width="8.88671875" style="1" hidden="1" customWidth="1"/>
    <col min="31" max="31" width="10.109375" style="1" hidden="1" customWidth="1"/>
    <col min="32" max="32" width="8.88671875" style="1" hidden="1" customWidth="1"/>
    <col min="33" max="38" width="10" style="1" hidden="1" customWidth="1"/>
    <col min="39" max="49" width="8.88671875" style="1" hidden="1" customWidth="1"/>
    <col min="50" max="50" width="8.109375" style="1" hidden="1" customWidth="1"/>
    <col min="51" max="51" width="8.88671875" style="1" hidden="1" customWidth="1"/>
    <col min="52" max="55" width="8.88671875" style="1" customWidth="1"/>
    <col min="56" max="16384" width="8.88671875" style="1"/>
  </cols>
  <sheetData>
    <row r="1" spans="1:38" ht="18.75" customHeight="1" x14ac:dyDescent="0.25">
      <c r="A1" s="587" t="s">
        <v>251</v>
      </c>
      <c r="B1" s="588"/>
      <c r="C1" s="588"/>
      <c r="D1" s="588"/>
      <c r="E1" s="588"/>
      <c r="F1" s="588"/>
      <c r="G1" s="588"/>
      <c r="H1" s="588"/>
      <c r="I1" s="588"/>
      <c r="J1" s="588"/>
      <c r="K1" s="588"/>
      <c r="L1" s="588"/>
      <c r="M1" s="588"/>
      <c r="N1" s="588"/>
      <c r="O1" s="588"/>
      <c r="P1" s="588"/>
      <c r="Q1" s="588"/>
      <c r="R1" s="589"/>
    </row>
    <row r="2" spans="1:38" x14ac:dyDescent="0.25">
      <c r="A2" s="590"/>
      <c r="B2" s="591"/>
      <c r="C2" s="591"/>
      <c r="D2" s="591"/>
      <c r="E2" s="591"/>
      <c r="F2" s="591"/>
      <c r="G2" s="591"/>
      <c r="H2" s="591"/>
      <c r="I2" s="591"/>
      <c r="J2" s="591"/>
      <c r="K2" s="591"/>
      <c r="L2" s="591"/>
      <c r="M2" s="591"/>
      <c r="N2" s="591"/>
      <c r="O2" s="591"/>
      <c r="P2" s="591"/>
      <c r="Q2" s="591"/>
      <c r="R2" s="592"/>
    </row>
    <row r="3" spans="1:38" ht="6.75" customHeight="1" thickBot="1" x14ac:dyDescent="0.3">
      <c r="A3" s="593"/>
      <c r="B3" s="594"/>
      <c r="C3" s="594"/>
      <c r="D3" s="594"/>
      <c r="E3" s="594"/>
      <c r="F3" s="594"/>
      <c r="G3" s="594"/>
      <c r="H3" s="594"/>
      <c r="I3" s="594"/>
      <c r="J3" s="594"/>
      <c r="K3" s="594"/>
      <c r="L3" s="594"/>
      <c r="M3" s="594"/>
      <c r="N3" s="594"/>
      <c r="O3" s="594"/>
      <c r="P3" s="594"/>
      <c r="Q3" s="594"/>
      <c r="R3" s="595"/>
    </row>
    <row r="4" spans="1:38" ht="13.2" x14ac:dyDescent="0.3">
      <c r="A4" s="279" t="s">
        <v>118</v>
      </c>
      <c r="B4" s="280"/>
      <c r="C4" s="280"/>
      <c r="D4" s="281"/>
      <c r="E4" s="280"/>
      <c r="F4" s="282"/>
      <c r="G4" s="282"/>
      <c r="H4" s="282"/>
      <c r="I4" s="282"/>
      <c r="J4" s="282"/>
      <c r="K4" s="282"/>
      <c r="L4" s="283"/>
      <c r="M4" s="376"/>
      <c r="N4" s="377"/>
      <c r="O4" s="378"/>
      <c r="P4" s="378"/>
      <c r="Q4" s="378"/>
      <c r="R4" s="378"/>
      <c r="S4" s="28"/>
      <c r="T4" s="28"/>
      <c r="U4" s="29"/>
      <c r="V4" s="29"/>
      <c r="W4" s="29"/>
      <c r="X4" s="29"/>
      <c r="Y4" s="29"/>
      <c r="Z4" s="29"/>
      <c r="AA4" s="29"/>
      <c r="AB4" s="29"/>
      <c r="AC4" s="29"/>
      <c r="AD4" s="29"/>
      <c r="AE4" s="29"/>
      <c r="AF4" s="29"/>
      <c r="AG4" s="29"/>
      <c r="AH4" s="29"/>
      <c r="AI4" s="29"/>
      <c r="AJ4" s="29"/>
      <c r="AK4" s="29"/>
      <c r="AL4" s="29"/>
    </row>
    <row r="5" spans="1:38" ht="16.5" customHeight="1" x14ac:dyDescent="0.3">
      <c r="A5" s="73"/>
      <c r="B5" s="280"/>
      <c r="C5" s="310" t="s">
        <v>109</v>
      </c>
      <c r="D5" s="311">
        <v>45444</v>
      </c>
      <c r="E5" s="280"/>
      <c r="F5" s="282"/>
      <c r="G5" s="282"/>
      <c r="H5" s="312" t="s">
        <v>255</v>
      </c>
      <c r="I5" s="282"/>
      <c r="J5" s="282"/>
      <c r="K5" s="282"/>
      <c r="L5" s="283"/>
      <c r="M5" s="376"/>
      <c r="N5" s="377"/>
      <c r="O5" s="378"/>
      <c r="P5" s="378"/>
      <c r="Q5" s="378"/>
      <c r="R5" s="378"/>
      <c r="S5" s="28"/>
      <c r="T5" s="28"/>
      <c r="U5" s="29"/>
      <c r="V5" s="29"/>
      <c r="W5" s="29"/>
      <c r="X5" s="29"/>
      <c r="Y5" s="29"/>
      <c r="Z5" s="29"/>
      <c r="AA5" s="29"/>
      <c r="AB5" s="29"/>
      <c r="AC5" s="29"/>
      <c r="AD5" s="29"/>
      <c r="AE5" s="29"/>
      <c r="AF5" s="29"/>
      <c r="AG5" s="29"/>
      <c r="AH5" s="29"/>
      <c r="AI5" s="29"/>
      <c r="AJ5" s="29"/>
      <c r="AK5" s="29"/>
      <c r="AL5" s="29"/>
    </row>
    <row r="6" spans="1:38" ht="13.2" x14ac:dyDescent="0.3">
      <c r="A6" s="291" t="s">
        <v>78</v>
      </c>
      <c r="B6" s="280"/>
      <c r="C6" s="292"/>
      <c r="D6" s="293"/>
      <c r="E6" s="280"/>
      <c r="F6" s="282"/>
      <c r="G6" s="282"/>
      <c r="H6" s="282"/>
      <c r="I6" s="282"/>
      <c r="J6" s="282"/>
      <c r="K6" s="282"/>
      <c r="L6" s="283"/>
      <c r="M6" s="376"/>
      <c r="N6" s="377"/>
      <c r="O6" s="378"/>
      <c r="P6" s="378"/>
      <c r="Q6" s="378"/>
      <c r="R6" s="378"/>
      <c r="S6" s="28"/>
      <c r="T6" s="28"/>
      <c r="U6" s="29"/>
      <c r="V6" s="29"/>
      <c r="W6" s="29"/>
      <c r="X6" s="29"/>
      <c r="Y6" s="29"/>
      <c r="Z6" s="29"/>
      <c r="AA6" s="29"/>
      <c r="AB6" s="29"/>
      <c r="AC6" s="29"/>
      <c r="AD6" s="29"/>
      <c r="AE6" s="29"/>
      <c r="AF6" s="29"/>
      <c r="AG6" s="29"/>
      <c r="AH6" s="29"/>
      <c r="AI6" s="29"/>
      <c r="AJ6" s="29"/>
      <c r="AK6" s="29"/>
      <c r="AL6" s="29"/>
    </row>
    <row r="7" spans="1:38" ht="13.8" x14ac:dyDescent="0.3">
      <c r="A7" s="291" t="s">
        <v>0</v>
      </c>
      <c r="B7" s="280"/>
      <c r="C7" s="280"/>
      <c r="D7" s="281"/>
      <c r="E7" s="280"/>
      <c r="F7" s="345" t="s">
        <v>1</v>
      </c>
      <c r="G7" s="345" t="s">
        <v>2</v>
      </c>
      <c r="H7" s="345" t="s">
        <v>3</v>
      </c>
      <c r="I7" s="345" t="s">
        <v>4</v>
      </c>
      <c r="J7" s="345" t="s">
        <v>5</v>
      </c>
      <c r="K7" s="345" t="s">
        <v>6</v>
      </c>
      <c r="L7" s="478" t="s">
        <v>253</v>
      </c>
      <c r="M7" s="376"/>
      <c r="N7" s="377"/>
      <c r="O7" s="378"/>
      <c r="P7" s="378"/>
      <c r="Q7" s="378"/>
      <c r="R7" s="378"/>
      <c r="S7" s="28"/>
      <c r="T7" s="28"/>
      <c r="U7" s="29"/>
      <c r="V7" s="29"/>
      <c r="W7" s="29"/>
      <c r="X7" s="29"/>
      <c r="Y7" s="29"/>
      <c r="Z7" s="29"/>
      <c r="AA7" s="29"/>
      <c r="AB7" s="29"/>
      <c r="AC7" s="29"/>
      <c r="AD7" s="29"/>
      <c r="AE7" s="29"/>
      <c r="AF7" s="29"/>
      <c r="AG7" s="29"/>
      <c r="AH7" s="29"/>
      <c r="AI7" s="29"/>
      <c r="AJ7" s="29"/>
      <c r="AK7" s="29"/>
      <c r="AL7" s="29"/>
    </row>
    <row r="8" spans="1:38" ht="13.2" x14ac:dyDescent="0.3">
      <c r="A8" s="294"/>
      <c r="B8" s="280"/>
      <c r="C8" s="295" t="s">
        <v>7</v>
      </c>
      <c r="D8" s="296" t="s">
        <v>8</v>
      </c>
      <c r="E8" s="280"/>
      <c r="F8" s="484">
        <v>843</v>
      </c>
      <c r="G8" s="484">
        <v>904</v>
      </c>
      <c r="H8" s="484">
        <v>1085</v>
      </c>
      <c r="I8" s="484">
        <v>1253</v>
      </c>
      <c r="J8" s="484">
        <v>1398</v>
      </c>
      <c r="K8" s="484">
        <v>1543</v>
      </c>
      <c r="L8" s="485">
        <v>1687</v>
      </c>
      <c r="M8" s="376"/>
      <c r="N8" s="377"/>
      <c r="O8" s="378"/>
      <c r="P8" s="378"/>
      <c r="Q8" s="378"/>
      <c r="R8" s="378"/>
      <c r="S8" s="28"/>
      <c r="T8" s="28"/>
      <c r="U8" s="29"/>
      <c r="V8" s="29"/>
      <c r="W8" s="29"/>
      <c r="X8" s="29"/>
      <c r="Y8" s="29"/>
      <c r="Z8" s="29"/>
      <c r="AA8" s="29"/>
      <c r="AB8" s="29"/>
      <c r="AC8" s="29"/>
      <c r="AD8" s="29"/>
      <c r="AE8" s="29"/>
      <c r="AF8" s="29"/>
      <c r="AG8" s="29"/>
      <c r="AH8" s="29"/>
      <c r="AI8" s="29"/>
      <c r="AJ8" s="29"/>
      <c r="AK8" s="29"/>
      <c r="AL8" s="29"/>
    </row>
    <row r="9" spans="1:38" ht="13.8" thickBot="1" x14ac:dyDescent="0.35">
      <c r="A9" s="294"/>
      <c r="B9" s="280"/>
      <c r="C9" s="299"/>
      <c r="D9" s="299" t="s">
        <v>9</v>
      </c>
      <c r="E9" s="298"/>
      <c r="F9" s="486">
        <v>976</v>
      </c>
      <c r="G9" s="486">
        <v>1077</v>
      </c>
      <c r="H9" s="486">
        <v>1301</v>
      </c>
      <c r="I9" s="486">
        <v>1595</v>
      </c>
      <c r="J9" s="486">
        <v>1760</v>
      </c>
      <c r="K9" s="486">
        <v>1923</v>
      </c>
      <c r="L9" s="487">
        <v>2087</v>
      </c>
      <c r="M9" s="376"/>
      <c r="N9" s="377"/>
      <c r="O9" s="378"/>
      <c r="P9" s="378"/>
      <c r="Q9" s="378"/>
      <c r="R9" s="378"/>
      <c r="S9" s="28"/>
      <c r="T9" s="28"/>
      <c r="U9" s="29"/>
      <c r="V9" s="29"/>
      <c r="W9" s="29"/>
      <c r="X9" s="29"/>
      <c r="Y9" s="29"/>
      <c r="Z9" s="29"/>
      <c r="AA9" s="29"/>
      <c r="AB9" s="29"/>
      <c r="AC9" s="29"/>
      <c r="AD9" s="29"/>
      <c r="AE9" s="29"/>
      <c r="AF9" s="29"/>
      <c r="AG9" s="29"/>
      <c r="AH9" s="29"/>
      <c r="AI9" s="29"/>
      <c r="AJ9" s="29"/>
      <c r="AK9" s="29"/>
      <c r="AL9" s="29"/>
    </row>
    <row r="10" spans="1:38" ht="13.2" x14ac:dyDescent="0.3">
      <c r="A10" s="337"/>
      <c r="B10" s="69"/>
      <c r="C10" s="286" t="s">
        <v>109</v>
      </c>
      <c r="D10" s="287">
        <v>45444</v>
      </c>
      <c r="E10" s="285"/>
      <c r="F10" s="288"/>
      <c r="G10" s="288"/>
      <c r="H10" s="289" t="s">
        <v>256</v>
      </c>
      <c r="I10" s="288"/>
      <c r="J10" s="288"/>
      <c r="K10" s="288"/>
      <c r="L10" s="290"/>
      <c r="M10" s="379"/>
      <c r="N10" s="377"/>
      <c r="O10" s="378"/>
      <c r="P10" s="378"/>
      <c r="Q10" s="378"/>
      <c r="R10" s="378"/>
      <c r="S10" s="28"/>
      <c r="T10" s="28"/>
      <c r="U10" s="29"/>
      <c r="V10" s="29"/>
      <c r="W10" s="29"/>
      <c r="X10" s="29"/>
      <c r="Y10" s="29"/>
      <c r="Z10" s="29"/>
      <c r="AA10" s="29"/>
      <c r="AB10" s="29"/>
      <c r="AC10" s="29"/>
      <c r="AD10" s="29"/>
      <c r="AE10" s="29"/>
      <c r="AF10" s="29"/>
      <c r="AG10" s="29"/>
      <c r="AH10" s="29"/>
      <c r="AI10" s="29"/>
      <c r="AJ10" s="29"/>
      <c r="AK10" s="29"/>
      <c r="AL10" s="29"/>
    </row>
    <row r="11" spans="1:38" ht="13.2" x14ac:dyDescent="0.3">
      <c r="A11" s="335" t="s">
        <v>79</v>
      </c>
      <c r="B11" s="336"/>
      <c r="C11" s="296"/>
      <c r="D11" s="281"/>
      <c r="E11" s="300" t="s">
        <v>10</v>
      </c>
      <c r="F11" s="301" t="s">
        <v>11</v>
      </c>
      <c r="G11" s="301" t="s">
        <v>12</v>
      </c>
      <c r="H11" s="301" t="s">
        <v>13</v>
      </c>
      <c r="I11" s="301" t="s">
        <v>14</v>
      </c>
      <c r="J11" s="301" t="s">
        <v>15</v>
      </c>
      <c r="K11" s="301" t="s">
        <v>16</v>
      </c>
      <c r="L11" s="302" t="s">
        <v>17</v>
      </c>
      <c r="M11" s="379"/>
      <c r="N11" s="377"/>
      <c r="O11" s="378"/>
      <c r="P11" s="378"/>
      <c r="Q11" s="378"/>
      <c r="R11" s="378"/>
      <c r="S11" s="28"/>
      <c r="T11" s="28"/>
      <c r="U11" s="29"/>
      <c r="V11" s="29"/>
      <c r="W11" s="29"/>
      <c r="X11" s="29"/>
      <c r="Y11" s="29"/>
      <c r="Z11" s="29"/>
      <c r="AA11" s="29"/>
      <c r="AB11" s="29"/>
      <c r="AC11" s="29"/>
      <c r="AD11" s="29"/>
      <c r="AE11" s="29"/>
      <c r="AF11" s="29"/>
      <c r="AG11" s="29"/>
      <c r="AH11" s="29"/>
      <c r="AI11" s="29"/>
      <c r="AJ11" s="29"/>
      <c r="AK11" s="29"/>
      <c r="AL11" s="29"/>
    </row>
    <row r="12" spans="1:38" ht="11.25" hidden="1" customHeight="1" x14ac:dyDescent="0.3">
      <c r="A12" s="476"/>
      <c r="C12" s="296" t="s">
        <v>7</v>
      </c>
      <c r="D12" s="303" t="s">
        <v>18</v>
      </c>
      <c r="E12" s="479">
        <v>20250</v>
      </c>
      <c r="F12" s="480">
        <v>23150</v>
      </c>
      <c r="G12" s="480">
        <v>26050</v>
      </c>
      <c r="H12" s="480">
        <v>28900</v>
      </c>
      <c r="I12" s="480">
        <v>31250</v>
      </c>
      <c r="J12" s="480">
        <v>33550</v>
      </c>
      <c r="K12" s="480">
        <v>35850</v>
      </c>
      <c r="L12" s="481">
        <v>38150</v>
      </c>
      <c r="M12" s="379"/>
      <c r="N12" s="379"/>
      <c r="O12" s="304">
        <f>COUNTBLANK(O17:O22)</f>
        <v>6</v>
      </c>
      <c r="P12" s="304">
        <f>COUNTBLANK(P17:P22)</f>
        <v>6</v>
      </c>
      <c r="Q12" s="304">
        <f>COUNTBLANK(Q17:Q22)</f>
        <v>6</v>
      </c>
      <c r="R12" s="380"/>
      <c r="S12" s="28"/>
      <c r="T12" s="28"/>
      <c r="U12" s="29"/>
      <c r="V12" s="29"/>
      <c r="W12" s="29"/>
      <c r="X12" s="29"/>
      <c r="Y12" s="29"/>
      <c r="Z12" s="29"/>
      <c r="AA12" s="29"/>
      <c r="AB12" s="29"/>
      <c r="AC12" s="29"/>
      <c r="AD12" s="29"/>
      <c r="AE12" s="29"/>
      <c r="AF12" s="29"/>
      <c r="AG12" s="29"/>
      <c r="AH12" s="29"/>
      <c r="AI12" s="29"/>
      <c r="AJ12" s="29"/>
      <c r="AK12" s="29"/>
      <c r="AL12" s="29"/>
    </row>
    <row r="13" spans="1:38" ht="13.2" x14ac:dyDescent="0.3">
      <c r="A13" s="291" t="s">
        <v>0</v>
      </c>
      <c r="B13" s="280"/>
      <c r="C13" s="296"/>
      <c r="D13" s="303" t="s">
        <v>18</v>
      </c>
      <c r="E13" s="479">
        <v>20250</v>
      </c>
      <c r="F13" s="480">
        <v>23150</v>
      </c>
      <c r="G13" s="480">
        <v>26050</v>
      </c>
      <c r="H13" s="480">
        <v>28900</v>
      </c>
      <c r="I13" s="480">
        <v>31250</v>
      </c>
      <c r="J13" s="480">
        <v>33550</v>
      </c>
      <c r="K13" s="480">
        <v>35850</v>
      </c>
      <c r="L13" s="481">
        <v>38150</v>
      </c>
      <c r="M13" s="379"/>
      <c r="N13" s="379"/>
      <c r="O13" s="380"/>
      <c r="P13" s="380"/>
      <c r="Q13" s="380"/>
      <c r="R13" s="380"/>
      <c r="S13" s="28"/>
      <c r="T13" s="28"/>
      <c r="U13" s="29"/>
      <c r="V13" s="29"/>
      <c r="W13" s="29"/>
      <c r="X13" s="29"/>
      <c r="Y13" s="29"/>
      <c r="Z13" s="29"/>
      <c r="AA13" s="29"/>
      <c r="AB13" s="29"/>
      <c r="AC13" s="29"/>
      <c r="AD13" s="29"/>
      <c r="AE13" s="29"/>
      <c r="AF13" s="29"/>
      <c r="AG13" s="29"/>
      <c r="AH13" s="29"/>
      <c r="AI13" s="29"/>
      <c r="AJ13" s="29"/>
      <c r="AK13" s="29"/>
      <c r="AL13" s="29"/>
    </row>
    <row r="14" spans="1:38" ht="16.2" thickBot="1" x14ac:dyDescent="0.35">
      <c r="A14" s="294"/>
      <c r="B14" s="280"/>
      <c r="C14" s="296"/>
      <c r="D14" s="281" t="s">
        <v>19</v>
      </c>
      <c r="E14" s="479">
        <v>33750</v>
      </c>
      <c r="F14" s="480">
        <v>38600</v>
      </c>
      <c r="G14" s="480">
        <v>43400</v>
      </c>
      <c r="H14" s="480">
        <v>48200</v>
      </c>
      <c r="I14" s="480">
        <v>52100</v>
      </c>
      <c r="J14" s="480">
        <v>55950</v>
      </c>
      <c r="K14" s="480">
        <v>59800</v>
      </c>
      <c r="L14" s="481">
        <v>63650</v>
      </c>
      <c r="M14" s="282"/>
      <c r="N14" s="596" t="str">
        <f>IF(COUNTIF(O12:Q12,6)&lt;2,"Enter only one column of LIHTC Data","")</f>
        <v/>
      </c>
      <c r="O14" s="596"/>
      <c r="P14" s="596"/>
      <c r="Q14" s="596"/>
      <c r="R14" s="596"/>
      <c r="S14" s="28"/>
      <c r="T14" s="28"/>
      <c r="U14" s="29"/>
      <c r="V14" s="29"/>
      <c r="W14" s="29"/>
      <c r="X14" s="29"/>
      <c r="Y14" s="29"/>
      <c r="Z14" s="29"/>
      <c r="AA14" s="29"/>
      <c r="AB14" s="29"/>
      <c r="AC14" s="29"/>
      <c r="AD14" s="29"/>
      <c r="AE14" s="29"/>
      <c r="AF14" s="29"/>
      <c r="AG14" s="29"/>
      <c r="AH14" s="29"/>
      <c r="AI14" s="29"/>
      <c r="AJ14" s="29"/>
      <c r="AK14" s="29"/>
      <c r="AL14" s="29"/>
    </row>
    <row r="15" spans="1:38" ht="16.2" thickBot="1" x14ac:dyDescent="0.35">
      <c r="A15" s="294"/>
      <c r="B15" s="280"/>
      <c r="C15" s="296"/>
      <c r="D15" s="281" t="s">
        <v>20</v>
      </c>
      <c r="E15" s="479">
        <v>40500</v>
      </c>
      <c r="F15" s="480">
        <v>46320</v>
      </c>
      <c r="G15" s="480">
        <v>52080</v>
      </c>
      <c r="H15" s="480">
        <v>57840</v>
      </c>
      <c r="I15" s="480">
        <v>62520</v>
      </c>
      <c r="J15" s="480">
        <v>67140</v>
      </c>
      <c r="K15" s="480">
        <v>71760</v>
      </c>
      <c r="L15" s="481">
        <v>76380</v>
      </c>
      <c r="M15" s="282"/>
      <c r="N15" s="597" t="s">
        <v>228</v>
      </c>
      <c r="O15" s="598"/>
      <c r="P15" s="598"/>
      <c r="Q15" s="598"/>
      <c r="R15" s="599"/>
      <c r="S15" s="28"/>
      <c r="T15" s="28"/>
      <c r="U15" s="29"/>
      <c r="V15" s="29"/>
      <c r="W15" s="29"/>
      <c r="X15" s="29"/>
      <c r="Y15" s="29"/>
      <c r="Z15" s="29"/>
      <c r="AA15" s="29"/>
      <c r="AB15" s="29"/>
      <c r="AC15" s="29"/>
      <c r="AD15" s="29"/>
      <c r="AE15" s="29"/>
      <c r="AF15" s="29"/>
      <c r="AG15" s="29"/>
      <c r="AH15" s="29"/>
      <c r="AI15" s="29"/>
      <c r="AJ15" s="29"/>
      <c r="AK15" s="29"/>
      <c r="AL15" s="29"/>
    </row>
    <row r="16" spans="1:38" ht="14.4" thickBot="1" x14ac:dyDescent="0.35">
      <c r="A16" s="294"/>
      <c r="B16" s="280"/>
      <c r="C16" s="299"/>
      <c r="D16" s="281" t="s">
        <v>21</v>
      </c>
      <c r="E16" s="479">
        <v>54000</v>
      </c>
      <c r="F16" s="480">
        <v>61700</v>
      </c>
      <c r="G16" s="480">
        <v>69400</v>
      </c>
      <c r="H16" s="480">
        <v>77100</v>
      </c>
      <c r="I16" s="480">
        <v>83300</v>
      </c>
      <c r="J16" s="480">
        <v>89450</v>
      </c>
      <c r="K16" s="480">
        <v>95650</v>
      </c>
      <c r="L16" s="481">
        <v>101800</v>
      </c>
      <c r="M16" s="282"/>
      <c r="N16" s="305"/>
      <c r="O16" s="359" t="s">
        <v>119</v>
      </c>
      <c r="P16" s="359" t="s">
        <v>120</v>
      </c>
      <c r="Q16" s="359" t="s">
        <v>121</v>
      </c>
      <c r="R16" s="306"/>
      <c r="S16" s="28"/>
      <c r="T16" s="28"/>
      <c r="U16" s="29"/>
      <c r="V16" s="29"/>
      <c r="W16" s="29"/>
      <c r="X16" s="29"/>
      <c r="Y16" s="29"/>
      <c r="Z16" s="29"/>
      <c r="AA16" s="29"/>
      <c r="AB16" s="29"/>
      <c r="AC16" s="29"/>
      <c r="AD16" s="29"/>
      <c r="AE16" s="29"/>
      <c r="AF16" s="29"/>
      <c r="AG16" s="29"/>
      <c r="AH16" s="29"/>
      <c r="AI16" s="29"/>
      <c r="AJ16" s="29"/>
      <c r="AK16" s="29"/>
      <c r="AL16" s="29"/>
    </row>
    <row r="17" spans="1:56" ht="14.4" thickBot="1" x14ac:dyDescent="0.35">
      <c r="A17" s="297"/>
      <c r="B17" s="298"/>
      <c r="C17" s="299"/>
      <c r="D17" s="314" t="s">
        <v>252</v>
      </c>
      <c r="E17" s="482">
        <f>E14*2</f>
        <v>67500</v>
      </c>
      <c r="F17" s="482">
        <f t="shared" ref="F17:L17" si="0">F14*2</f>
        <v>77200</v>
      </c>
      <c r="G17" s="482">
        <f t="shared" si="0"/>
        <v>86800</v>
      </c>
      <c r="H17" s="482">
        <f t="shared" si="0"/>
        <v>96400</v>
      </c>
      <c r="I17" s="482">
        <f t="shared" si="0"/>
        <v>104200</v>
      </c>
      <c r="J17" s="482">
        <f t="shared" si="0"/>
        <v>111900</v>
      </c>
      <c r="K17" s="482">
        <f t="shared" si="0"/>
        <v>119600</v>
      </c>
      <c r="L17" s="483">
        <f t="shared" si="0"/>
        <v>127300</v>
      </c>
      <c r="M17" s="282"/>
      <c r="N17" s="365" t="s">
        <v>90</v>
      </c>
      <c r="O17" s="492"/>
      <c r="P17" s="492"/>
      <c r="Q17" s="492"/>
      <c r="R17" s="306"/>
      <c r="S17" s="28"/>
      <c r="T17" s="28"/>
      <c r="U17" s="30" t="s">
        <v>82</v>
      </c>
      <c r="V17" s="29"/>
      <c r="W17" s="29"/>
      <c r="X17" s="29"/>
      <c r="Y17" s="29"/>
      <c r="Z17" s="29"/>
      <c r="AA17" s="29"/>
      <c r="AB17" s="29"/>
      <c r="AC17" s="29"/>
      <c r="AD17" s="29"/>
      <c r="AE17" s="29"/>
      <c r="AF17" s="29"/>
      <c r="AG17" s="29"/>
      <c r="AH17" s="29"/>
      <c r="AI17" s="29"/>
      <c r="AJ17" s="29"/>
      <c r="AK17" s="29"/>
      <c r="AL17" s="29"/>
    </row>
    <row r="18" spans="1:56" ht="12.75" customHeight="1" thickBot="1" x14ac:dyDescent="0.35">
      <c r="A18" s="307" t="s">
        <v>118</v>
      </c>
      <c r="B18" s="285"/>
      <c r="C18" s="285"/>
      <c r="D18" s="308"/>
      <c r="E18" s="285"/>
      <c r="F18" s="288"/>
      <c r="G18" s="288"/>
      <c r="H18" s="288"/>
      <c r="I18" s="288"/>
      <c r="J18" s="288"/>
      <c r="K18" s="288"/>
      <c r="L18" s="290"/>
      <c r="M18" s="283"/>
      <c r="N18" s="365" t="s">
        <v>83</v>
      </c>
      <c r="O18" s="492"/>
      <c r="P18" s="492"/>
      <c r="Q18" s="492"/>
      <c r="R18" s="309"/>
      <c r="S18" s="28"/>
      <c r="U18" s="31">
        <f>MIN(O17:Q17)</f>
        <v>0</v>
      </c>
      <c r="V18" s="475" t="s">
        <v>245</v>
      </c>
      <c r="W18" s="29"/>
      <c r="X18" s="29"/>
      <c r="Y18" s="29"/>
      <c r="Z18" s="29"/>
      <c r="AA18" s="29"/>
      <c r="AB18" s="29"/>
      <c r="AC18" s="29"/>
      <c r="AD18" s="29"/>
      <c r="AE18" s="29"/>
      <c r="AF18" s="29"/>
      <c r="AG18" s="29"/>
      <c r="AH18" s="29"/>
      <c r="AI18" s="29"/>
      <c r="AJ18" s="29"/>
      <c r="AK18" s="29"/>
      <c r="AL18" s="29"/>
    </row>
    <row r="19" spans="1:56" ht="12.75" customHeight="1" thickBot="1" x14ac:dyDescent="0.35">
      <c r="A19" s="477"/>
      <c r="B19" s="280"/>
      <c r="C19" s="310" t="s">
        <v>109</v>
      </c>
      <c r="D19" s="311">
        <v>45809</v>
      </c>
      <c r="E19" s="280"/>
      <c r="F19" s="282"/>
      <c r="G19" s="282"/>
      <c r="H19" s="312" t="s">
        <v>259</v>
      </c>
      <c r="I19" s="282"/>
      <c r="J19" s="282"/>
      <c r="K19" s="282"/>
      <c r="L19" s="283"/>
      <c r="M19" s="283"/>
      <c r="N19" s="365" t="s">
        <v>84</v>
      </c>
      <c r="O19" s="492"/>
      <c r="P19" s="492"/>
      <c r="Q19" s="492"/>
      <c r="R19" s="309"/>
      <c r="S19" s="28"/>
      <c r="U19" s="31">
        <f t="shared" ref="U19:U23" si="1">MIN(O18:Q18)</f>
        <v>0</v>
      </c>
      <c r="V19" s="475" t="s">
        <v>246</v>
      </c>
      <c r="W19" s="29"/>
      <c r="X19" s="29"/>
      <c r="Y19" s="29"/>
      <c r="Z19" s="29"/>
      <c r="AA19" s="29"/>
      <c r="AB19" s="29"/>
      <c r="AC19" s="29"/>
      <c r="AD19" s="29"/>
      <c r="AE19" s="29"/>
      <c r="AF19" s="29"/>
      <c r="AG19" s="29"/>
      <c r="AH19" s="29"/>
      <c r="AI19" s="29"/>
      <c r="AJ19" s="29"/>
      <c r="AK19" s="29"/>
      <c r="AL19" s="29"/>
    </row>
    <row r="20" spans="1:56" ht="12.75" customHeight="1" thickBot="1" x14ac:dyDescent="0.35">
      <c r="A20" s="291" t="s">
        <v>78</v>
      </c>
      <c r="B20" s="280"/>
      <c r="C20" s="292"/>
      <c r="D20" s="293"/>
      <c r="E20" s="280"/>
      <c r="F20" s="282"/>
      <c r="G20" s="282"/>
      <c r="H20" s="282"/>
      <c r="I20" s="282"/>
      <c r="J20" s="282"/>
      <c r="K20" s="282"/>
      <c r="L20" s="283"/>
      <c r="M20" s="283"/>
      <c r="N20" s="366" t="s">
        <v>85</v>
      </c>
      <c r="O20" s="492"/>
      <c r="P20" s="492"/>
      <c r="Q20" s="492"/>
      <c r="R20" s="309"/>
      <c r="S20" s="28"/>
      <c r="U20" s="31">
        <f t="shared" si="1"/>
        <v>0</v>
      </c>
      <c r="V20" s="475" t="s">
        <v>247</v>
      </c>
      <c r="W20" s="29"/>
      <c r="X20" s="29"/>
      <c r="Y20" s="29"/>
      <c r="Z20" s="29"/>
      <c r="AA20" s="29"/>
      <c r="AB20" s="29"/>
      <c r="AC20" s="29"/>
      <c r="AD20" s="29"/>
      <c r="AE20" s="29"/>
      <c r="AF20" s="29"/>
      <c r="AG20" s="29"/>
      <c r="AH20" s="29"/>
      <c r="AI20" s="29"/>
      <c r="AJ20" s="29"/>
      <c r="AK20" s="29"/>
      <c r="AL20" s="29"/>
    </row>
    <row r="21" spans="1:56" ht="12.75" customHeight="1" thickBot="1" x14ac:dyDescent="0.35">
      <c r="A21" s="291" t="s">
        <v>0</v>
      </c>
      <c r="B21" s="280"/>
      <c r="C21" s="280"/>
      <c r="D21" s="281"/>
      <c r="E21" s="280"/>
      <c r="F21" s="345" t="s">
        <v>1</v>
      </c>
      <c r="G21" s="345" t="s">
        <v>2</v>
      </c>
      <c r="H21" s="345" t="s">
        <v>3</v>
      </c>
      <c r="I21" s="345" t="s">
        <v>4</v>
      </c>
      <c r="J21" s="345" t="s">
        <v>5</v>
      </c>
      <c r="K21" s="345" t="s">
        <v>6</v>
      </c>
      <c r="L21" s="478" t="s">
        <v>253</v>
      </c>
      <c r="M21" s="283"/>
      <c r="N21" s="366" t="s">
        <v>86</v>
      </c>
      <c r="O21" s="492"/>
      <c r="P21" s="492"/>
      <c r="Q21" s="492"/>
      <c r="R21" s="309"/>
      <c r="S21" s="28"/>
      <c r="U21" s="31">
        <f t="shared" si="1"/>
        <v>0</v>
      </c>
      <c r="V21" s="475" t="s">
        <v>248</v>
      </c>
      <c r="W21" s="29"/>
      <c r="X21" s="29"/>
      <c r="Y21" s="29"/>
      <c r="Z21" s="29"/>
      <c r="AA21" s="29"/>
      <c r="AB21" s="29"/>
      <c r="AC21" s="29"/>
      <c r="AD21" s="29"/>
      <c r="AE21" s="29"/>
      <c r="AF21" s="29"/>
      <c r="AG21" s="29"/>
      <c r="AH21" s="29"/>
      <c r="AI21" s="29"/>
      <c r="AJ21" s="29"/>
      <c r="AK21" s="29"/>
      <c r="AL21" s="29"/>
    </row>
    <row r="22" spans="1:56" ht="12.75" customHeight="1" thickBot="1" x14ac:dyDescent="0.35">
      <c r="A22" s="294"/>
      <c r="B22" s="280"/>
      <c r="C22" s="295" t="s">
        <v>7</v>
      </c>
      <c r="D22" s="296" t="s">
        <v>8</v>
      </c>
      <c r="E22" s="280"/>
      <c r="F22" s="484">
        <v>846</v>
      </c>
      <c r="G22" s="484">
        <v>906</v>
      </c>
      <c r="H22" s="484">
        <v>1087</v>
      </c>
      <c r="I22" s="484">
        <v>1256</v>
      </c>
      <c r="J22" s="484">
        <v>1401</v>
      </c>
      <c r="K22" s="484">
        <v>1546</v>
      </c>
      <c r="L22" s="485">
        <v>1690</v>
      </c>
      <c r="M22" s="283"/>
      <c r="N22" s="366" t="s">
        <v>87</v>
      </c>
      <c r="O22" s="493"/>
      <c r="P22" s="493"/>
      <c r="Q22" s="493"/>
      <c r="R22" s="309"/>
      <c r="S22" s="28"/>
      <c r="U22" s="31">
        <f t="shared" si="1"/>
        <v>0</v>
      </c>
      <c r="V22" s="475" t="s">
        <v>249</v>
      </c>
      <c r="W22" s="29"/>
      <c r="X22" s="29"/>
      <c r="Y22" s="29"/>
      <c r="Z22" s="29"/>
      <c r="AA22" s="29"/>
      <c r="AB22" s="29"/>
      <c r="AC22" s="29"/>
      <c r="AD22" s="29"/>
      <c r="AE22" s="29"/>
      <c r="AF22" s="29"/>
      <c r="AG22" s="29"/>
      <c r="AH22" s="29"/>
      <c r="AI22" s="29"/>
      <c r="AJ22" s="29"/>
      <c r="AK22" s="29"/>
      <c r="AL22" s="29"/>
    </row>
    <row r="23" spans="1:56" ht="12.75" customHeight="1" thickBot="1" x14ac:dyDescent="0.35">
      <c r="A23" s="297"/>
      <c r="B23" s="298"/>
      <c r="C23" s="299"/>
      <c r="D23" s="299" t="s">
        <v>9</v>
      </c>
      <c r="E23" s="298"/>
      <c r="F23" s="486">
        <v>1003</v>
      </c>
      <c r="G23" s="486">
        <v>1094</v>
      </c>
      <c r="H23" s="486">
        <v>1330</v>
      </c>
      <c r="I23" s="486">
        <v>1599</v>
      </c>
      <c r="J23" s="486">
        <v>1764</v>
      </c>
      <c r="K23" s="486">
        <v>1928</v>
      </c>
      <c r="L23" s="487">
        <v>2092</v>
      </c>
      <c r="M23" s="283"/>
      <c r="N23" s="597" t="s">
        <v>88</v>
      </c>
      <c r="O23" s="598"/>
      <c r="P23" s="598"/>
      <c r="Q23" s="598"/>
      <c r="R23" s="599"/>
      <c r="S23" s="28"/>
      <c r="U23" s="31">
        <f t="shared" si="1"/>
        <v>0</v>
      </c>
      <c r="V23" s="475" t="s">
        <v>250</v>
      </c>
      <c r="W23" s="29"/>
      <c r="X23" s="29"/>
      <c r="Y23" s="29"/>
      <c r="Z23" s="29"/>
      <c r="AA23" s="29"/>
      <c r="AB23" s="29"/>
      <c r="AC23" s="29"/>
      <c r="AD23" s="29"/>
      <c r="AE23" s="29"/>
      <c r="AF23" s="29"/>
      <c r="AG23" s="29"/>
      <c r="AH23" s="29"/>
      <c r="AI23" s="29"/>
      <c r="AJ23" s="29"/>
      <c r="AK23" s="29"/>
      <c r="AL23" s="29"/>
    </row>
    <row r="24" spans="1:56" ht="15" customHeight="1" x14ac:dyDescent="0.3">
      <c r="A24" s="337"/>
      <c r="B24" s="69"/>
      <c r="C24" s="286" t="s">
        <v>109</v>
      </c>
      <c r="D24" s="287">
        <v>45809</v>
      </c>
      <c r="E24" s="285"/>
      <c r="F24" s="288"/>
      <c r="G24" s="288"/>
      <c r="H24" s="289" t="s">
        <v>260</v>
      </c>
      <c r="I24" s="288"/>
      <c r="J24" s="288"/>
      <c r="K24" s="288"/>
      <c r="L24" s="290"/>
      <c r="M24" s="283"/>
      <c r="N24" s="284"/>
      <c r="O24" s="313"/>
      <c r="P24" s="360" t="s">
        <v>89</v>
      </c>
      <c r="Q24" s="313"/>
      <c r="R24" s="309"/>
      <c r="S24" s="28"/>
      <c r="T24" s="28"/>
      <c r="U24" s="29"/>
      <c r="V24" s="29"/>
      <c r="W24" s="29"/>
      <c r="X24" s="29"/>
      <c r="Y24" s="29"/>
      <c r="Z24" s="29"/>
      <c r="AA24" s="29"/>
      <c r="AB24" s="29"/>
      <c r="AC24" s="29"/>
      <c r="AD24" s="29"/>
      <c r="AE24" s="29"/>
      <c r="AF24" s="29"/>
      <c r="AG24" s="29"/>
      <c r="AH24" s="29"/>
      <c r="AI24" s="29"/>
      <c r="AJ24" s="29"/>
      <c r="AK24" s="29"/>
      <c r="AL24" s="29"/>
    </row>
    <row r="25" spans="1:56" ht="13.8" x14ac:dyDescent="0.3">
      <c r="A25" s="335" t="s">
        <v>79</v>
      </c>
      <c r="B25" s="336"/>
      <c r="C25" s="296"/>
      <c r="D25" s="281"/>
      <c r="E25" s="300" t="s">
        <v>10</v>
      </c>
      <c r="F25" s="301" t="s">
        <v>11</v>
      </c>
      <c r="G25" s="301" t="s">
        <v>12</v>
      </c>
      <c r="H25" s="301" t="s">
        <v>13</v>
      </c>
      <c r="I25" s="301" t="s">
        <v>14</v>
      </c>
      <c r="J25" s="301" t="s">
        <v>15</v>
      </c>
      <c r="K25" s="301" t="s">
        <v>16</v>
      </c>
      <c r="L25" s="302" t="s">
        <v>17</v>
      </c>
      <c r="M25" s="280"/>
      <c r="N25" s="284"/>
      <c r="O25" s="361" t="s">
        <v>92</v>
      </c>
      <c r="P25" s="492"/>
      <c r="Q25" s="280"/>
      <c r="R25" s="306"/>
      <c r="S25" s="28"/>
      <c r="T25" s="28"/>
      <c r="U25" s="29"/>
      <c r="V25" s="29"/>
      <c r="W25" s="29"/>
      <c r="X25" s="29"/>
      <c r="Y25" s="29"/>
      <c r="Z25" s="29"/>
      <c r="AA25" s="29"/>
      <c r="AB25" s="29"/>
      <c r="AC25" s="29"/>
      <c r="AD25" s="29"/>
      <c r="AE25" s="29"/>
      <c r="AF25" s="29"/>
      <c r="AG25" s="29"/>
      <c r="AH25" s="29"/>
      <c r="AI25" s="29"/>
      <c r="AJ25" s="29"/>
      <c r="AK25" s="29"/>
      <c r="AL25" s="29"/>
    </row>
    <row r="26" spans="1:56" ht="13.8" x14ac:dyDescent="0.3">
      <c r="A26" s="291" t="s">
        <v>0</v>
      </c>
      <c r="B26" s="280"/>
      <c r="C26" s="296" t="s">
        <v>7</v>
      </c>
      <c r="D26" s="303" t="s">
        <v>18</v>
      </c>
      <c r="E26" s="479">
        <v>20300</v>
      </c>
      <c r="F26" s="480">
        <v>23200</v>
      </c>
      <c r="G26" s="480">
        <v>26100</v>
      </c>
      <c r="H26" s="480">
        <v>29000</v>
      </c>
      <c r="I26" s="480">
        <v>31350</v>
      </c>
      <c r="J26" s="480">
        <v>33650</v>
      </c>
      <c r="K26" s="480">
        <v>36000</v>
      </c>
      <c r="L26" s="481">
        <v>38300</v>
      </c>
      <c r="M26" s="280"/>
      <c r="N26" s="284"/>
      <c r="O26" s="362" t="s">
        <v>83</v>
      </c>
      <c r="P26" s="492"/>
      <c r="Q26" s="313"/>
      <c r="R26" s="309"/>
      <c r="S26" s="28"/>
      <c r="T26" s="28"/>
      <c r="U26" s="29"/>
      <c r="V26" s="29"/>
      <c r="W26" s="29"/>
      <c r="X26" s="29"/>
      <c r="Y26" s="29"/>
      <c r="Z26" s="29"/>
      <c r="AA26" s="29"/>
      <c r="AB26" s="29"/>
      <c r="AC26" s="29"/>
      <c r="AD26" s="29"/>
      <c r="AE26" s="29"/>
      <c r="AF26" s="29"/>
      <c r="AG26" s="29"/>
      <c r="AH26" s="29"/>
      <c r="AI26" s="29"/>
      <c r="AJ26" s="29"/>
      <c r="AK26" s="29"/>
      <c r="AL26" s="29"/>
    </row>
    <row r="27" spans="1:56" ht="13.8" x14ac:dyDescent="0.3">
      <c r="A27" s="294"/>
      <c r="B27" s="280"/>
      <c r="C27" s="296"/>
      <c r="D27" s="281" t="s">
        <v>19</v>
      </c>
      <c r="E27" s="479">
        <v>33850</v>
      </c>
      <c r="F27" s="480">
        <v>38650</v>
      </c>
      <c r="G27" s="480">
        <v>43500</v>
      </c>
      <c r="H27" s="480">
        <v>48300</v>
      </c>
      <c r="I27" s="480">
        <v>52200</v>
      </c>
      <c r="J27" s="480">
        <v>56050</v>
      </c>
      <c r="K27" s="480">
        <v>59900</v>
      </c>
      <c r="L27" s="481">
        <v>63800</v>
      </c>
      <c r="M27" s="280"/>
      <c r="N27" s="284"/>
      <c r="O27" s="362" t="s">
        <v>84</v>
      </c>
      <c r="P27" s="492"/>
      <c r="Q27" s="313"/>
      <c r="R27" s="309"/>
      <c r="S27" s="28"/>
      <c r="T27" s="28"/>
      <c r="U27" s="29"/>
      <c r="V27" s="29"/>
      <c r="W27" s="29"/>
      <c r="X27" s="29"/>
      <c r="Y27" s="29"/>
      <c r="Z27" s="29"/>
      <c r="AA27" s="29"/>
      <c r="AB27" s="29"/>
      <c r="AC27" s="29"/>
      <c r="AD27" s="29"/>
      <c r="AE27" s="29"/>
      <c r="AF27" s="29"/>
      <c r="AG27" s="29"/>
      <c r="AH27" s="29"/>
      <c r="AI27" s="29"/>
      <c r="AJ27" s="29"/>
      <c r="AK27" s="29"/>
      <c r="AL27" s="29"/>
    </row>
    <row r="28" spans="1:56" ht="13.8" x14ac:dyDescent="0.3">
      <c r="A28" s="294"/>
      <c r="B28" s="280"/>
      <c r="C28" s="296"/>
      <c r="D28" s="281" t="s">
        <v>20</v>
      </c>
      <c r="E28" s="479">
        <v>40620</v>
      </c>
      <c r="F28" s="480">
        <v>46380</v>
      </c>
      <c r="G28" s="480">
        <v>52200</v>
      </c>
      <c r="H28" s="480">
        <v>57960</v>
      </c>
      <c r="I28" s="480">
        <v>62640</v>
      </c>
      <c r="J28" s="480">
        <v>67260</v>
      </c>
      <c r="K28" s="480">
        <v>71880</v>
      </c>
      <c r="L28" s="481">
        <v>76560</v>
      </c>
      <c r="M28" s="280"/>
      <c r="N28" s="284"/>
      <c r="O28" s="363" t="s">
        <v>85</v>
      </c>
      <c r="P28" s="492"/>
      <c r="Q28" s="313"/>
      <c r="R28" s="309"/>
      <c r="S28" s="28"/>
      <c r="T28" s="28"/>
      <c r="U28" s="29"/>
      <c r="V28" s="29"/>
      <c r="W28" s="29"/>
      <c r="X28" s="29"/>
      <c r="Y28" s="29"/>
      <c r="Z28" s="29"/>
      <c r="AA28" s="29"/>
      <c r="AB28" s="29"/>
      <c r="AC28" s="29"/>
      <c r="AD28" s="29"/>
      <c r="AE28" s="29"/>
      <c r="AF28" s="29"/>
      <c r="AG28" s="29"/>
      <c r="AH28" s="29"/>
      <c r="AI28" s="29"/>
      <c r="AJ28" s="29"/>
      <c r="AK28" s="29"/>
      <c r="AL28" s="29"/>
    </row>
    <row r="29" spans="1:56" ht="13.8" x14ac:dyDescent="0.3">
      <c r="A29" s="294"/>
      <c r="B29" s="280"/>
      <c r="C29" s="296"/>
      <c r="D29" s="281" t="s">
        <v>21</v>
      </c>
      <c r="E29" s="479">
        <v>54150</v>
      </c>
      <c r="F29" s="480">
        <v>61850</v>
      </c>
      <c r="G29" s="480">
        <v>69600</v>
      </c>
      <c r="H29" s="480">
        <v>77300</v>
      </c>
      <c r="I29" s="480">
        <v>83500</v>
      </c>
      <c r="J29" s="480">
        <v>89700</v>
      </c>
      <c r="K29" s="480">
        <v>95900</v>
      </c>
      <c r="L29" s="481">
        <v>102050</v>
      </c>
      <c r="M29" s="280"/>
      <c r="N29" s="284"/>
      <c r="O29" s="363" t="s">
        <v>86</v>
      </c>
      <c r="P29" s="492"/>
      <c r="Q29" s="313"/>
      <c r="R29" s="309"/>
      <c r="S29" s="28"/>
      <c r="T29" s="28"/>
      <c r="U29" s="29"/>
      <c r="V29" s="29"/>
      <c r="W29" s="29"/>
      <c r="X29" s="29"/>
      <c r="Y29" s="29"/>
      <c r="Z29" s="29"/>
      <c r="AA29" s="29"/>
      <c r="AB29" s="29"/>
      <c r="AC29" s="29"/>
      <c r="AD29" s="29"/>
      <c r="AE29" s="29"/>
      <c r="AF29" s="29"/>
      <c r="AG29" s="29"/>
      <c r="AH29" s="29"/>
      <c r="AI29" s="29"/>
      <c r="AJ29" s="29"/>
      <c r="AK29" s="29"/>
      <c r="AL29" s="29"/>
    </row>
    <row r="30" spans="1:56" ht="14.4" thickBot="1" x14ac:dyDescent="0.35">
      <c r="A30" s="297"/>
      <c r="B30" s="298"/>
      <c r="C30" s="299"/>
      <c r="D30" s="314" t="s">
        <v>252</v>
      </c>
      <c r="E30" s="482">
        <f>E27*2</f>
        <v>67700</v>
      </c>
      <c r="F30" s="482">
        <f t="shared" ref="F30:L30" si="2">F27*2</f>
        <v>77300</v>
      </c>
      <c r="G30" s="482">
        <f t="shared" si="2"/>
        <v>87000</v>
      </c>
      <c r="H30" s="482">
        <f t="shared" si="2"/>
        <v>96600</v>
      </c>
      <c r="I30" s="482">
        <f t="shared" si="2"/>
        <v>104400</v>
      </c>
      <c r="J30" s="482">
        <f t="shared" si="2"/>
        <v>112100</v>
      </c>
      <c r="K30" s="482">
        <f t="shared" si="2"/>
        <v>119800</v>
      </c>
      <c r="L30" s="483">
        <f t="shared" si="2"/>
        <v>127600</v>
      </c>
      <c r="M30" s="298"/>
      <c r="N30" s="315"/>
      <c r="O30" s="364" t="s">
        <v>87</v>
      </c>
      <c r="P30" s="494"/>
      <c r="Q30" s="316"/>
      <c r="R30" s="317"/>
      <c r="S30" s="28"/>
      <c r="T30" s="28"/>
      <c r="U30" s="29"/>
      <c r="V30" s="29"/>
      <c r="W30" s="29"/>
      <c r="X30" s="29"/>
      <c r="Y30" s="29"/>
      <c r="Z30" s="29"/>
      <c r="AA30" s="29"/>
      <c r="AB30" s="29"/>
      <c r="AC30" s="29"/>
      <c r="AD30" s="29"/>
      <c r="AE30" s="29"/>
      <c r="AF30" s="29"/>
      <c r="AG30" s="29"/>
      <c r="AH30" s="29"/>
      <c r="AI30" s="29"/>
      <c r="AJ30" s="29"/>
      <c r="AK30" s="29"/>
      <c r="AL30" s="29"/>
    </row>
    <row r="31" spans="1:56" ht="12" customHeight="1" thickBot="1" x14ac:dyDescent="0.35">
      <c r="A31" s="318" t="s">
        <v>76</v>
      </c>
      <c r="B31" s="319"/>
      <c r="C31" s="319"/>
      <c r="D31" s="320"/>
      <c r="E31" s="319"/>
      <c r="F31" s="321"/>
      <c r="G31" s="321"/>
      <c r="H31" s="321"/>
      <c r="I31" s="321"/>
      <c r="J31" s="321"/>
      <c r="K31" s="321"/>
      <c r="L31" s="321"/>
      <c r="M31" s="321"/>
      <c r="N31" s="321"/>
      <c r="O31" s="319"/>
      <c r="P31" s="319"/>
      <c r="Q31" s="319"/>
      <c r="R31" s="322"/>
      <c r="S31" s="28"/>
      <c r="T31" s="28"/>
      <c r="U31" s="29"/>
      <c r="V31" s="29"/>
      <c r="W31" s="29"/>
      <c r="X31" s="29"/>
      <c r="Y31" s="29"/>
      <c r="Z31" s="29"/>
      <c r="AA31" s="29"/>
      <c r="AB31" s="74" t="s">
        <v>161</v>
      </c>
      <c r="AC31" s="75"/>
      <c r="AD31" s="75"/>
      <c r="AE31" s="75"/>
      <c r="AF31" s="75"/>
      <c r="AG31" s="75"/>
      <c r="AH31" s="75"/>
      <c r="AI31" s="75"/>
      <c r="AJ31" s="75"/>
      <c r="AK31" s="75"/>
      <c r="AL31" s="75"/>
      <c r="AM31" s="75"/>
      <c r="AN31" s="75"/>
      <c r="AO31" s="75"/>
      <c r="AP31" s="75"/>
      <c r="AQ31" s="75"/>
      <c r="AR31" s="75"/>
      <c r="AS31" s="75"/>
      <c r="AT31" s="75"/>
      <c r="AU31" s="75"/>
      <c r="AV31" s="75"/>
      <c r="AW31" s="75"/>
      <c r="AX31" s="75"/>
      <c r="AY31" s="76"/>
      <c r="BA31" s="77"/>
      <c r="BB31" s="77"/>
      <c r="BC31" s="77"/>
      <c r="BD31" s="77"/>
    </row>
    <row r="32" spans="1:56" ht="15" thickBot="1" x14ac:dyDescent="0.35">
      <c r="A32" s="572" t="s">
        <v>54</v>
      </c>
      <c r="B32" s="573"/>
      <c r="C32" s="573"/>
      <c r="D32" s="571"/>
      <c r="E32" s="571"/>
      <c r="F32" s="571"/>
      <c r="G32" s="571"/>
      <c r="H32" s="573" t="s">
        <v>237</v>
      </c>
      <c r="I32" s="573"/>
      <c r="J32" s="573"/>
      <c r="K32" s="573"/>
      <c r="L32" s="338"/>
      <c r="M32" s="577" t="s">
        <v>95</v>
      </c>
      <c r="N32" s="577"/>
      <c r="O32" s="489"/>
      <c r="P32" s="490"/>
      <c r="Q32" s="490"/>
      <c r="R32" s="491"/>
      <c r="S32" s="28"/>
      <c r="T32" s="28"/>
      <c r="U32" s="29"/>
      <c r="V32" s="29"/>
      <c r="W32" s="29"/>
      <c r="X32" s="29"/>
      <c r="Y32" s="29"/>
      <c r="Z32" s="29"/>
      <c r="AA32" s="29"/>
      <c r="AB32" s="155" t="s">
        <v>124</v>
      </c>
      <c r="AC32" s="156"/>
      <c r="AD32" s="156"/>
      <c r="AE32" s="156"/>
      <c r="AF32" s="156"/>
      <c r="AG32" s="156"/>
      <c r="AH32" s="581" t="s">
        <v>125</v>
      </c>
      <c r="AI32" s="582"/>
      <c r="AJ32" s="582"/>
      <c r="AK32" s="582"/>
      <c r="AL32" s="582"/>
      <c r="AM32" s="582"/>
      <c r="AN32" s="582"/>
      <c r="AO32" s="582"/>
      <c r="AP32" s="582"/>
      <c r="AQ32" s="582"/>
      <c r="AR32" s="582"/>
      <c r="AS32" s="582"/>
      <c r="AT32" s="582"/>
      <c r="AU32" s="582"/>
      <c r="AV32" s="582"/>
      <c r="AW32" s="582"/>
      <c r="AX32" s="582"/>
      <c r="AY32" s="583"/>
      <c r="BA32" s="157"/>
      <c r="BB32" s="157"/>
      <c r="BC32" s="157"/>
    </row>
    <row r="33" spans="1:55" ht="18.75" customHeight="1" thickBot="1" x14ac:dyDescent="0.35">
      <c r="A33" s="556" t="s">
        <v>66</v>
      </c>
      <c r="B33" s="557"/>
      <c r="C33" s="557"/>
      <c r="D33" s="558"/>
      <c r="E33" s="558"/>
      <c r="F33" s="558"/>
      <c r="G33" s="558"/>
      <c r="H33" s="324"/>
      <c r="I33" s="557" t="s">
        <v>61</v>
      </c>
      <c r="J33" s="557"/>
      <c r="K33" s="557"/>
      <c r="L33" s="339"/>
      <c r="M33" s="574" t="s">
        <v>126</v>
      </c>
      <c r="N33" s="574"/>
      <c r="O33" s="575"/>
      <c r="P33" s="575"/>
      <c r="Q33" s="575"/>
      <c r="R33" s="576"/>
      <c r="S33" s="28"/>
      <c r="T33" s="28"/>
      <c r="U33" s="570" t="s">
        <v>142</v>
      </c>
      <c r="V33" s="570"/>
      <c r="W33" s="570"/>
      <c r="X33" s="570"/>
      <c r="Y33" s="570"/>
      <c r="Z33" s="570"/>
      <c r="AA33" s="29"/>
      <c r="AB33" s="105" t="s">
        <v>149</v>
      </c>
      <c r="AC33" s="106"/>
      <c r="AD33" s="106"/>
      <c r="AE33" s="106"/>
      <c r="AF33" s="106"/>
      <c r="AG33" s="106"/>
      <c r="AH33" s="584" t="s">
        <v>150</v>
      </c>
      <c r="AI33" s="585"/>
      <c r="AJ33" s="585"/>
      <c r="AK33" s="585"/>
      <c r="AL33" s="585"/>
      <c r="AM33" s="585"/>
      <c r="AN33" s="585"/>
      <c r="AO33" s="585"/>
      <c r="AP33" s="585"/>
      <c r="AQ33" s="585"/>
      <c r="AR33" s="585"/>
      <c r="AS33" s="585"/>
      <c r="AT33" s="585"/>
      <c r="AU33" s="585"/>
      <c r="AV33" s="585"/>
      <c r="AW33" s="585"/>
      <c r="AX33" s="585"/>
      <c r="AY33" s="586"/>
      <c r="BA33" s="2"/>
      <c r="BB33" s="2"/>
      <c r="BC33" s="2"/>
    </row>
    <row r="34" spans="1:55" ht="15.75" customHeight="1" thickBot="1" x14ac:dyDescent="0.35">
      <c r="A34" s="556" t="s">
        <v>56</v>
      </c>
      <c r="B34" s="557"/>
      <c r="C34" s="557"/>
      <c r="D34" s="558"/>
      <c r="E34" s="558"/>
      <c r="F34" s="558"/>
      <c r="G34" s="558"/>
      <c r="H34" s="324"/>
      <c r="I34" s="340"/>
      <c r="J34" s="557" t="s">
        <v>63</v>
      </c>
      <c r="K34" s="557"/>
      <c r="L34" s="341"/>
      <c r="M34" s="574"/>
      <c r="N34" s="574"/>
      <c r="O34" s="575"/>
      <c r="P34" s="575"/>
      <c r="Q34" s="575"/>
      <c r="R34" s="576"/>
      <c r="S34" s="33"/>
      <c r="T34" s="33"/>
      <c r="U34" s="34" t="s">
        <v>35</v>
      </c>
      <c r="V34" s="34" t="s">
        <v>2</v>
      </c>
      <c r="W34" s="34" t="s">
        <v>3</v>
      </c>
      <c r="X34" s="34" t="s">
        <v>4</v>
      </c>
      <c r="Y34" s="34" t="s">
        <v>5</v>
      </c>
      <c r="Z34" s="34" t="s">
        <v>116</v>
      </c>
      <c r="AA34" s="29"/>
      <c r="AB34" s="578" t="s">
        <v>151</v>
      </c>
      <c r="AC34" s="579"/>
      <c r="AD34" s="579"/>
      <c r="AE34" s="579"/>
      <c r="AF34" s="579"/>
      <c r="AG34" s="580"/>
      <c r="AH34" s="584" t="s">
        <v>152</v>
      </c>
      <c r="AI34" s="585"/>
      <c r="AJ34" s="585"/>
      <c r="AK34" s="585"/>
      <c r="AL34" s="585"/>
      <c r="AM34" s="585"/>
      <c r="AN34" s="585"/>
      <c r="AO34" s="585"/>
      <c r="AP34" s="585"/>
      <c r="AQ34" s="585"/>
      <c r="AR34" s="585"/>
      <c r="AS34" s="585"/>
      <c r="AT34" s="585"/>
      <c r="AU34" s="585"/>
      <c r="AV34" s="585"/>
      <c r="AW34" s="585"/>
      <c r="AX34" s="585"/>
      <c r="AY34" s="586"/>
      <c r="BA34" s="2"/>
      <c r="BB34" s="2"/>
      <c r="BC34" s="2"/>
    </row>
    <row r="35" spans="1:55" ht="16.2" customHeight="1" thickBot="1" x14ac:dyDescent="0.35">
      <c r="A35" s="556" t="s">
        <v>57</v>
      </c>
      <c r="B35" s="557"/>
      <c r="C35" s="557"/>
      <c r="D35" s="559"/>
      <c r="E35" s="558"/>
      <c r="F35" s="558"/>
      <c r="G35" s="558"/>
      <c r="H35" s="324"/>
      <c r="I35" s="340"/>
      <c r="J35" s="557" t="s">
        <v>64</v>
      </c>
      <c r="K35" s="557"/>
      <c r="L35" s="342"/>
      <c r="M35" s="574"/>
      <c r="N35" s="574"/>
      <c r="O35" s="575"/>
      <c r="P35" s="575"/>
      <c r="Q35" s="575"/>
      <c r="R35" s="576"/>
      <c r="S35" s="35"/>
      <c r="T35" s="35"/>
      <c r="U35" s="36">
        <f>IF('Utility Allowance Tab 2'!N$31&gt;0,'Utility Allowance Tab 2'!N$31,'HUSM Utility Allowance Tab 3 '!C$29)</f>
        <v>0</v>
      </c>
      <c r="V35" s="36">
        <f>IF('Utility Allowance Tab 2'!O$31&gt;0,'Utility Allowance Tab 2'!O$31,'HUSM Utility Allowance Tab 3 '!D$29)</f>
        <v>0</v>
      </c>
      <c r="W35" s="36">
        <f>IF('Utility Allowance Tab 2'!P$31&gt;0,'Utility Allowance Tab 2'!P$31,'HUSM Utility Allowance Tab 3 '!E$29)</f>
        <v>0</v>
      </c>
      <c r="X35" s="36">
        <f>IF('Utility Allowance Tab 2'!Q$31&gt;0,'Utility Allowance Tab 2'!Q$31,'HUSM Utility Allowance Tab 3 '!F$29)</f>
        <v>0</v>
      </c>
      <c r="Y35" s="36">
        <f>IF('Utility Allowance Tab 2'!R$31&gt;0,'Utility Allowance Tab 2'!R$31,'HUSM Utility Allowance Tab 3 '!G$29)</f>
        <v>0</v>
      </c>
      <c r="Z35" s="36">
        <f>IF('Utility Allowance Tab 2'!S$31&gt;0,'Utility Allowance Tab 2'!S$31,'HUSM Utility Allowance Tab 3 '!H$29)</f>
        <v>0</v>
      </c>
      <c r="AA35" s="29"/>
      <c r="AB35" s="578" t="s">
        <v>153</v>
      </c>
      <c r="AC35" s="579"/>
      <c r="AD35" s="579"/>
      <c r="AE35" s="579"/>
      <c r="AF35" s="579"/>
      <c r="AG35" s="580"/>
      <c r="AH35" s="159" t="s">
        <v>154</v>
      </c>
      <c r="AI35" s="160"/>
      <c r="AJ35" s="160"/>
      <c r="AK35" s="160"/>
      <c r="AL35" s="160"/>
      <c r="AM35" s="160"/>
      <c r="AN35" s="160"/>
      <c r="AO35" s="160"/>
      <c r="AP35" s="160"/>
      <c r="AQ35" s="160"/>
      <c r="AR35" s="160"/>
      <c r="AS35" s="160"/>
      <c r="AT35" s="160"/>
      <c r="AU35" s="160"/>
      <c r="AV35" s="160"/>
      <c r="AW35" s="160"/>
      <c r="AX35" s="160"/>
      <c r="AY35" s="161"/>
      <c r="BA35" s="2"/>
      <c r="BB35" s="2"/>
      <c r="BC35" s="2"/>
    </row>
    <row r="36" spans="1:55" ht="16.2" customHeight="1" thickBot="1" x14ac:dyDescent="0.35">
      <c r="A36" s="556" t="s">
        <v>58</v>
      </c>
      <c r="B36" s="557"/>
      <c r="C36" s="557"/>
      <c r="D36" s="558"/>
      <c r="E36" s="558"/>
      <c r="F36" s="558"/>
      <c r="G36" s="558"/>
      <c r="H36" s="324"/>
      <c r="I36" s="340"/>
      <c r="J36" s="557" t="s">
        <v>65</v>
      </c>
      <c r="K36" s="557"/>
      <c r="L36" s="342"/>
      <c r="M36" s="327"/>
      <c r="N36" s="327"/>
      <c r="O36" s="575"/>
      <c r="P36" s="575"/>
      <c r="Q36" s="575"/>
      <c r="R36" s="576"/>
      <c r="S36" s="33"/>
      <c r="T36" s="33"/>
      <c r="U36" s="55"/>
      <c r="V36" s="55"/>
      <c r="W36" s="55"/>
      <c r="X36" s="55"/>
      <c r="Y36" s="55"/>
      <c r="Z36" s="55"/>
      <c r="AA36" s="55"/>
      <c r="AB36" s="578" t="s">
        <v>155</v>
      </c>
      <c r="AC36" s="579"/>
      <c r="AD36" s="579"/>
      <c r="AE36" s="579"/>
      <c r="AF36" s="579"/>
      <c r="AG36" s="580"/>
      <c r="AH36" s="578" t="s">
        <v>156</v>
      </c>
      <c r="AI36" s="579"/>
      <c r="AJ36" s="579"/>
      <c r="AK36" s="579"/>
      <c r="AL36" s="579"/>
      <c r="AM36" s="579"/>
      <c r="AN36" s="579"/>
      <c r="AO36" s="579"/>
      <c r="AP36" s="579"/>
      <c r="AQ36" s="579"/>
      <c r="AR36" s="579"/>
      <c r="AS36" s="579"/>
      <c r="AT36" s="579"/>
      <c r="AU36" s="579"/>
      <c r="AV36" s="579"/>
      <c r="AW36" s="579"/>
      <c r="AX36" s="579"/>
      <c r="AY36" s="580"/>
      <c r="BA36" s="158"/>
      <c r="BB36" s="158"/>
      <c r="BC36" s="158"/>
    </row>
    <row r="37" spans="1:55" ht="15" customHeight="1" thickBot="1" x14ac:dyDescent="0.35">
      <c r="A37" s="556" t="s">
        <v>59</v>
      </c>
      <c r="B37" s="557"/>
      <c r="C37" s="557"/>
      <c r="D37" s="559"/>
      <c r="E37" s="558"/>
      <c r="F37" s="558"/>
      <c r="G37" s="558"/>
      <c r="H37" s="324"/>
      <c r="I37" s="343" t="s">
        <v>62</v>
      </c>
      <c r="J37" s="343"/>
      <c r="K37" s="343"/>
      <c r="L37" s="340"/>
      <c r="M37" s="488">
        <f>L34+L35</f>
        <v>0</v>
      </c>
      <c r="N37" s="326"/>
      <c r="O37" s="575"/>
      <c r="P37" s="575"/>
      <c r="Q37" s="575"/>
      <c r="R37" s="576"/>
      <c r="S37" s="28"/>
      <c r="T37" s="28"/>
      <c r="U37" s="55"/>
      <c r="V37" s="55"/>
      <c r="W37" s="55"/>
      <c r="X37" s="55"/>
      <c r="Y37" s="55"/>
      <c r="Z37" s="55"/>
      <c r="AA37" s="55"/>
      <c r="AB37" s="578" t="s">
        <v>157</v>
      </c>
      <c r="AC37" s="579"/>
      <c r="AD37" s="579"/>
      <c r="AE37" s="579"/>
      <c r="AF37" s="579"/>
      <c r="AG37" s="580"/>
      <c r="AH37" s="159" t="s">
        <v>158</v>
      </c>
      <c r="AI37" s="160"/>
      <c r="AJ37" s="160"/>
      <c r="AK37" s="160"/>
      <c r="AL37" s="160"/>
      <c r="AM37" s="160"/>
      <c r="AN37" s="160"/>
      <c r="AO37" s="160"/>
      <c r="AP37" s="160"/>
      <c r="AQ37" s="160"/>
      <c r="AR37" s="160"/>
      <c r="AS37" s="160"/>
      <c r="AT37" s="160"/>
      <c r="AU37" s="160"/>
      <c r="AV37" s="160"/>
      <c r="AW37" s="160"/>
      <c r="AX37" s="160"/>
      <c r="AY37" s="161"/>
      <c r="BA37" s="2"/>
      <c r="BB37" s="2"/>
      <c r="BC37" s="2"/>
    </row>
    <row r="38" spans="1:55" ht="15.75" customHeight="1" thickBot="1" x14ac:dyDescent="0.35">
      <c r="A38" s="556" t="s">
        <v>60</v>
      </c>
      <c r="B38" s="557"/>
      <c r="C38" s="557"/>
      <c r="D38" s="558"/>
      <c r="E38" s="558"/>
      <c r="F38" s="558"/>
      <c r="G38" s="558"/>
      <c r="H38" s="328"/>
      <c r="I38" s="601" t="s">
        <v>229</v>
      </c>
      <c r="J38" s="601"/>
      <c r="K38" s="601"/>
      <c r="L38" s="601"/>
      <c r="M38" s="346"/>
      <c r="N38" s="326"/>
      <c r="O38" s="554"/>
      <c r="P38" s="554"/>
      <c r="Q38" s="554"/>
      <c r="R38" s="555"/>
      <c r="S38" s="28"/>
      <c r="T38" s="28"/>
      <c r="U38" s="55"/>
      <c r="V38" s="55"/>
      <c r="W38" s="55"/>
      <c r="X38" s="55"/>
      <c r="Y38" s="55"/>
      <c r="Z38" s="55"/>
      <c r="AA38" s="55"/>
      <c r="AB38" s="578" t="s">
        <v>159</v>
      </c>
      <c r="AC38" s="579"/>
      <c r="AD38" s="579"/>
      <c r="AE38" s="579"/>
      <c r="AF38" s="579"/>
      <c r="AG38" s="580"/>
      <c r="AH38" s="578" t="s">
        <v>160</v>
      </c>
      <c r="AI38" s="579"/>
      <c r="AJ38" s="579"/>
      <c r="AK38" s="579"/>
      <c r="AL38" s="579"/>
      <c r="AM38" s="579"/>
      <c r="AN38" s="579"/>
      <c r="AO38" s="579"/>
      <c r="AP38" s="579"/>
      <c r="AQ38" s="579"/>
      <c r="AR38" s="579"/>
      <c r="AS38" s="579"/>
      <c r="AT38" s="579"/>
      <c r="AU38" s="579"/>
      <c r="AV38" s="579"/>
      <c r="AW38" s="579"/>
      <c r="AX38" s="579"/>
      <c r="AY38" s="580"/>
      <c r="BA38" s="79"/>
      <c r="BB38" s="79"/>
      <c r="BC38" s="79"/>
    </row>
    <row r="39" spans="1:55" ht="15.75" customHeight="1" thickBot="1" x14ac:dyDescent="0.35">
      <c r="A39" s="557" t="s">
        <v>94</v>
      </c>
      <c r="B39" s="557"/>
      <c r="C39" s="557"/>
      <c r="D39" s="600"/>
      <c r="E39" s="558"/>
      <c r="F39" s="558"/>
      <c r="G39" s="558"/>
      <c r="H39" s="328"/>
      <c r="I39" s="557" t="s">
        <v>238</v>
      </c>
      <c r="J39" s="557"/>
      <c r="K39" s="557"/>
      <c r="L39" s="557"/>
      <c r="M39" s="422"/>
      <c r="N39" s="329"/>
      <c r="O39" s="329"/>
      <c r="P39" s="329"/>
      <c r="Q39" s="330"/>
      <c r="R39" s="331"/>
      <c r="S39" s="28"/>
      <c r="T39" s="28"/>
      <c r="U39" s="55"/>
      <c r="V39" s="55"/>
      <c r="W39" s="55"/>
      <c r="X39" s="55"/>
      <c r="Y39" s="55"/>
      <c r="Z39" s="55"/>
      <c r="AA39" s="55"/>
      <c r="AB39" s="158"/>
      <c r="AC39" s="158"/>
      <c r="AD39" s="158"/>
      <c r="AE39" s="158"/>
      <c r="AF39" s="158"/>
      <c r="AG39" s="158"/>
      <c r="AH39" s="158"/>
      <c r="AI39" s="158"/>
      <c r="AJ39" s="158"/>
      <c r="AK39" s="158"/>
      <c r="AL39" s="158"/>
      <c r="AM39" s="158"/>
      <c r="AN39" s="158"/>
      <c r="AO39" s="158"/>
      <c r="AP39" s="158"/>
      <c r="AQ39" s="158"/>
      <c r="AR39" s="158"/>
      <c r="AS39" s="158"/>
      <c r="AT39" s="158"/>
      <c r="AU39" s="158"/>
      <c r="AV39" s="158"/>
      <c r="AW39" s="158"/>
      <c r="AX39" s="158"/>
      <c r="AY39" s="158"/>
      <c r="BA39" s="79"/>
      <c r="BB39" s="79"/>
      <c r="BC39" s="79"/>
    </row>
    <row r="40" spans="1:55" ht="21" customHeight="1" thickBot="1" x14ac:dyDescent="0.35">
      <c r="A40" s="556" t="s">
        <v>73</v>
      </c>
      <c r="B40" s="557"/>
      <c r="C40" s="557"/>
      <c r="D40" s="332">
        <v>45474</v>
      </c>
      <c r="E40" s="333" t="s">
        <v>93</v>
      </c>
      <c r="F40" s="332">
        <v>45838</v>
      </c>
      <c r="G40" s="332"/>
      <c r="H40" s="334"/>
      <c r="I40" s="344"/>
      <c r="J40" s="604" t="s">
        <v>96</v>
      </c>
      <c r="K40" s="604"/>
      <c r="L40" s="604"/>
      <c r="M40" s="422"/>
      <c r="N40" s="602" t="e">
        <f>_xlfn.IFS(M40="None"," ",M40 = "LIHTC","ENTER LIHTC RENTS!",M40 = "PBS8","ENTER PBS8 RENTS!", M40 = "LIHTC &amp; PBS8","ENTER LIHTC &amp; PBS8 RENTS!", M40 = " "," ")</f>
        <v>#N/A</v>
      </c>
      <c r="O40" s="602"/>
      <c r="P40" s="603"/>
      <c r="Q40" s="605" t="s">
        <v>131</v>
      </c>
      <c r="R40" s="606"/>
      <c r="S40" s="33"/>
      <c r="T40" s="33"/>
      <c r="U40" s="55"/>
      <c r="V40" s="55"/>
      <c r="W40" s="55"/>
      <c r="X40" s="55"/>
      <c r="Y40" s="55"/>
      <c r="Z40" s="55"/>
      <c r="AA40" s="55"/>
      <c r="AB40" s="55"/>
      <c r="AC40" s="55"/>
      <c r="AD40" s="55"/>
      <c r="AE40" s="55"/>
      <c r="AF40" s="55"/>
      <c r="AG40" s="55"/>
      <c r="AH40" s="55"/>
      <c r="AI40" s="55"/>
      <c r="AJ40" s="55"/>
      <c r="AK40" s="55"/>
      <c r="AL40" s="55"/>
    </row>
    <row r="41" spans="1:55" ht="16.2" hidden="1" thickBot="1" x14ac:dyDescent="0.35">
      <c r="A41" s="183"/>
      <c r="B41" s="182"/>
      <c r="C41" s="182"/>
      <c r="D41" s="191"/>
      <c r="E41" s="192"/>
      <c r="F41" s="193"/>
      <c r="G41" s="193"/>
      <c r="H41" s="38"/>
      <c r="N41" s="32"/>
      <c r="O41" s="194"/>
      <c r="P41" s="194"/>
      <c r="Q41" s="195"/>
      <c r="R41" s="196"/>
      <c r="S41" s="33"/>
      <c r="T41" s="33"/>
      <c r="U41" s="55"/>
      <c r="V41" s="55"/>
      <c r="W41" s="55"/>
      <c r="X41" s="55"/>
      <c r="Y41" s="55"/>
      <c r="Z41" s="55"/>
      <c r="AA41" s="55"/>
      <c r="AB41" s="55"/>
      <c r="AC41" s="55"/>
      <c r="AD41" s="55"/>
      <c r="AE41" s="55"/>
      <c r="AF41" s="55"/>
      <c r="AG41" s="55"/>
      <c r="AH41" s="55"/>
      <c r="AI41" s="55"/>
      <c r="AJ41" s="55"/>
      <c r="AK41" s="55"/>
      <c r="AL41" s="55"/>
    </row>
    <row r="42" spans="1:55" ht="16.2" hidden="1" thickBot="1" x14ac:dyDescent="0.35">
      <c r="A42" s="183"/>
      <c r="B42" s="182"/>
      <c r="C42" s="182"/>
      <c r="D42" s="191"/>
      <c r="E42" s="192"/>
      <c r="F42" s="193"/>
      <c r="G42" s="193"/>
      <c r="H42" s="38"/>
      <c r="I42" s="37"/>
      <c r="J42" s="39"/>
      <c r="K42" s="40"/>
      <c r="L42" s="37"/>
      <c r="M42" s="78"/>
      <c r="N42" s="32"/>
      <c r="O42" s="194"/>
      <c r="P42" s="194"/>
      <c r="Q42" s="195"/>
      <c r="R42" s="196"/>
      <c r="S42" s="33"/>
      <c r="T42" s="33"/>
      <c r="U42" s="55"/>
      <c r="V42" s="55"/>
      <c r="W42" s="55"/>
      <c r="X42" s="55"/>
      <c r="Y42" s="55"/>
      <c r="Z42" s="55"/>
      <c r="AA42" s="55"/>
      <c r="AB42" s="55"/>
      <c r="AC42" s="55"/>
      <c r="AD42" s="55"/>
      <c r="AE42" s="55"/>
      <c r="AF42" s="55"/>
      <c r="AG42" s="55"/>
      <c r="AH42" s="55"/>
      <c r="AI42" s="55"/>
      <c r="AJ42" s="55"/>
      <c r="AK42" s="55"/>
      <c r="AL42" s="55"/>
    </row>
    <row r="43" spans="1:55" ht="21" hidden="1" customHeight="1" thickBot="1" x14ac:dyDescent="0.35">
      <c r="A43" s="183"/>
      <c r="B43" s="182"/>
      <c r="C43" s="182"/>
      <c r="D43" s="191"/>
      <c r="E43" s="192"/>
      <c r="F43" s="193"/>
      <c r="G43" s="193"/>
      <c r="H43" s="38"/>
      <c r="I43" s="37"/>
      <c r="J43" s="39"/>
      <c r="K43" s="40"/>
      <c r="L43" s="37"/>
      <c r="M43" s="78"/>
      <c r="N43" s="32"/>
      <c r="O43" s="194"/>
      <c r="P43" s="194"/>
      <c r="Q43" s="195"/>
      <c r="R43" s="196"/>
      <c r="S43" s="33"/>
      <c r="T43" s="33"/>
      <c r="U43" s="55"/>
      <c r="V43" s="55"/>
      <c r="W43" s="55"/>
      <c r="X43" s="55"/>
      <c r="Y43" s="55"/>
      <c r="Z43" s="55"/>
      <c r="AA43" s="55"/>
      <c r="AB43" s="55"/>
      <c r="AC43" s="55"/>
      <c r="AD43" s="55"/>
      <c r="AE43" s="55"/>
      <c r="AF43" s="55"/>
      <c r="AG43" s="55"/>
      <c r="AH43" s="55"/>
      <c r="AI43" s="55"/>
      <c r="AJ43" s="55"/>
      <c r="AK43" s="55"/>
      <c r="AL43" s="55"/>
    </row>
    <row r="44" spans="1:55" ht="21" hidden="1" customHeight="1" thickBot="1" x14ac:dyDescent="0.35">
      <c r="A44" s="183"/>
      <c r="B44" s="182"/>
      <c r="C44" s="182"/>
      <c r="D44" s="191"/>
      <c r="E44" s="192"/>
      <c r="F44" s="193"/>
      <c r="G44" s="193"/>
      <c r="H44" s="38"/>
      <c r="I44" s="37"/>
      <c r="J44" s="39"/>
      <c r="K44" s="40"/>
      <c r="L44" s="37"/>
      <c r="M44" s="78"/>
      <c r="N44" s="32"/>
      <c r="O44" s="194"/>
      <c r="P44" s="194"/>
      <c r="Q44" s="195"/>
      <c r="R44" s="196"/>
      <c r="S44" s="33"/>
      <c r="T44" s="33"/>
      <c r="U44" s="55"/>
      <c r="V44" s="55"/>
      <c r="W44" s="55"/>
      <c r="X44" s="55"/>
      <c r="Y44" s="55"/>
      <c r="Z44" s="55"/>
      <c r="AA44" s="55"/>
      <c r="AB44" s="55"/>
      <c r="AC44" s="55"/>
      <c r="AD44" s="55"/>
      <c r="AE44" s="55"/>
      <c r="AF44" s="55"/>
      <c r="AG44" s="55"/>
      <c r="AH44" s="55"/>
      <c r="AI44" s="55"/>
      <c r="AJ44" s="55"/>
      <c r="AK44" s="55"/>
      <c r="AL44" s="55"/>
    </row>
    <row r="45" spans="1:55" ht="21" hidden="1" customHeight="1" thickBot="1" x14ac:dyDescent="0.35">
      <c r="A45" s="183"/>
      <c r="B45" s="182"/>
      <c r="C45" s="182"/>
      <c r="D45" s="191"/>
      <c r="E45" s="192"/>
      <c r="F45" s="193"/>
      <c r="G45" s="193"/>
      <c r="H45" s="38"/>
      <c r="I45" s="37"/>
      <c r="J45" s="39"/>
      <c r="K45" s="40"/>
      <c r="L45" s="37"/>
      <c r="M45" s="78"/>
      <c r="N45" s="32"/>
      <c r="O45" s="194"/>
      <c r="P45" s="194"/>
      <c r="Q45" s="195"/>
      <c r="R45" s="196"/>
      <c r="S45" s="33"/>
      <c r="T45" s="33"/>
      <c r="U45" s="55"/>
      <c r="V45" s="55"/>
      <c r="W45" s="55"/>
      <c r="X45" s="55"/>
      <c r="Y45" s="55"/>
      <c r="Z45" s="55"/>
      <c r="AA45" s="55"/>
      <c r="AB45" s="55"/>
      <c r="AC45" s="55"/>
      <c r="AD45" s="55"/>
      <c r="AE45" s="55"/>
      <c r="AF45" s="55"/>
      <c r="AG45" s="55"/>
      <c r="AH45" s="55"/>
      <c r="AI45" s="55"/>
      <c r="AJ45" s="55"/>
      <c r="AK45" s="55"/>
      <c r="AL45" s="55"/>
    </row>
    <row r="46" spans="1:55" ht="21" hidden="1" customHeight="1" thickBot="1" x14ac:dyDescent="0.35">
      <c r="A46" s="183"/>
      <c r="B46" s="182"/>
      <c r="C46" s="182"/>
      <c r="D46" s="191"/>
      <c r="E46" s="192"/>
      <c r="F46" s="193"/>
      <c r="G46" s="193"/>
      <c r="H46" s="38"/>
      <c r="I46" s="37"/>
      <c r="J46" s="39"/>
      <c r="K46" s="40"/>
      <c r="L46" s="37"/>
      <c r="M46" s="78"/>
      <c r="N46" s="32"/>
      <c r="O46" s="194"/>
      <c r="P46" s="194"/>
      <c r="Q46" s="195"/>
      <c r="R46" s="196"/>
      <c r="S46" s="33"/>
      <c r="T46" s="33"/>
      <c r="U46" s="55"/>
      <c r="V46" s="55"/>
      <c r="W46" s="55"/>
      <c r="X46" s="55"/>
      <c r="Y46" s="55"/>
      <c r="Z46" s="55"/>
      <c r="AA46" s="55"/>
      <c r="AB46" s="55"/>
      <c r="AC46" s="55"/>
      <c r="AD46" s="55"/>
      <c r="AE46" s="55"/>
      <c r="AF46" s="55"/>
      <c r="AG46" s="55"/>
      <c r="AH46" s="55"/>
      <c r="AI46" s="55"/>
      <c r="AJ46" s="55"/>
      <c r="AK46" s="55"/>
      <c r="AL46" s="55"/>
    </row>
    <row r="47" spans="1:55" ht="16.5" hidden="1" customHeight="1" thickBot="1" x14ac:dyDescent="0.35">
      <c r="A47" s="41"/>
      <c r="B47" s="42"/>
      <c r="C47" s="42"/>
      <c r="D47" s="43"/>
      <c r="E47" s="44"/>
      <c r="F47" s="45"/>
      <c r="G47" s="45"/>
      <c r="H47" s="45"/>
      <c r="I47" s="37"/>
      <c r="J47" s="37"/>
      <c r="K47" s="44"/>
      <c r="L47" s="46"/>
      <c r="M47" s="46"/>
      <c r="N47" s="47"/>
      <c r="O47" s="48">
        <v>41509</v>
      </c>
      <c r="P47" s="29"/>
      <c r="Q47" s="49"/>
      <c r="R47" s="50"/>
      <c r="S47" s="28"/>
      <c r="T47" s="28"/>
      <c r="U47" s="29"/>
      <c r="V47" s="29"/>
      <c r="W47" s="29"/>
      <c r="X47" s="29"/>
      <c r="Y47" s="29"/>
      <c r="Z47" s="29"/>
      <c r="AA47" s="29"/>
      <c r="AB47" s="29"/>
      <c r="AC47" s="29"/>
      <c r="AD47" s="29"/>
      <c r="AE47" s="29"/>
      <c r="AF47" s="29"/>
      <c r="AG47" s="29"/>
      <c r="AH47" s="29"/>
      <c r="AI47" s="29"/>
      <c r="AJ47" s="29"/>
      <c r="AK47" s="29"/>
      <c r="AL47" s="29"/>
    </row>
    <row r="48" spans="1:55" s="6" customFormat="1" ht="16.5" hidden="1" customHeight="1" thickBot="1" x14ac:dyDescent="0.3">
      <c r="A48" s="51"/>
      <c r="B48" s="52"/>
      <c r="C48" s="52"/>
      <c r="D48" s="568"/>
      <c r="E48" s="569"/>
      <c r="F48" s="52"/>
      <c r="G48" s="52"/>
      <c r="H48" s="52"/>
      <c r="I48" s="52"/>
      <c r="J48" s="52"/>
      <c r="K48" s="52"/>
      <c r="L48" s="52"/>
      <c r="M48" s="52"/>
      <c r="N48" s="52"/>
      <c r="O48" s="347"/>
      <c r="P48" s="53"/>
      <c r="Q48" s="347"/>
      <c r="R48" s="348"/>
      <c r="S48" s="54"/>
      <c r="T48" s="349"/>
      <c r="U48" s="55"/>
      <c r="V48" s="55"/>
      <c r="W48" s="55"/>
      <c r="X48" s="55"/>
      <c r="Y48" s="55"/>
      <c r="Z48" s="55"/>
      <c r="AA48" s="55"/>
      <c r="AB48" s="55"/>
      <c r="AC48" s="55"/>
      <c r="AD48" s="55"/>
      <c r="AE48" s="55"/>
      <c r="AF48" s="55"/>
      <c r="AG48" s="55"/>
      <c r="AH48" s="55"/>
      <c r="AI48" s="55"/>
      <c r="AJ48" s="55"/>
      <c r="AK48" s="55"/>
      <c r="AL48" s="55"/>
    </row>
    <row r="49" spans="1:38" ht="64.5" customHeight="1" thickBot="1" x14ac:dyDescent="0.3">
      <c r="A49" s="273" t="s">
        <v>22</v>
      </c>
      <c r="B49" s="274" t="s">
        <v>23</v>
      </c>
      <c r="C49" s="274" t="s">
        <v>143</v>
      </c>
      <c r="D49" s="562" t="s">
        <v>24</v>
      </c>
      <c r="E49" s="563"/>
      <c r="F49" s="274" t="s">
        <v>25</v>
      </c>
      <c r="G49" s="269" t="s">
        <v>72</v>
      </c>
      <c r="H49" s="269" t="s">
        <v>74</v>
      </c>
      <c r="I49" s="269" t="s">
        <v>75</v>
      </c>
      <c r="J49" s="269" t="s">
        <v>234</v>
      </c>
      <c r="K49" s="270" t="s">
        <v>91</v>
      </c>
      <c r="L49" s="274" t="s">
        <v>99</v>
      </c>
      <c r="M49" s="275" t="s">
        <v>232</v>
      </c>
      <c r="N49" s="274" t="s">
        <v>81</v>
      </c>
      <c r="O49" s="275" t="s">
        <v>233</v>
      </c>
      <c r="P49" s="276" t="s">
        <v>27</v>
      </c>
      <c r="Q49" s="271" t="s">
        <v>254</v>
      </c>
      <c r="R49" s="272" t="s">
        <v>71</v>
      </c>
      <c r="S49" s="68" t="s">
        <v>162</v>
      </c>
      <c r="T49" s="63" t="s">
        <v>115</v>
      </c>
      <c r="U49" s="12" t="s">
        <v>97</v>
      </c>
      <c r="V49" s="13" t="s">
        <v>98</v>
      </c>
      <c r="W49" s="14" t="s">
        <v>100</v>
      </c>
      <c r="X49" s="14" t="s">
        <v>26</v>
      </c>
      <c r="Y49" s="14" t="s">
        <v>101</v>
      </c>
      <c r="Z49" s="14" t="s">
        <v>102</v>
      </c>
      <c r="AA49" s="14" t="s">
        <v>111</v>
      </c>
      <c r="AB49" s="14" t="s">
        <v>110</v>
      </c>
      <c r="AC49" s="14" t="s">
        <v>114</v>
      </c>
      <c r="AD49" s="14" t="s">
        <v>112</v>
      </c>
      <c r="AE49" s="14" t="s">
        <v>144</v>
      </c>
      <c r="AF49" s="14" t="s">
        <v>113</v>
      </c>
      <c r="AG49" s="14" t="s">
        <v>103</v>
      </c>
      <c r="AH49" s="14" t="s">
        <v>104</v>
      </c>
      <c r="AI49" s="14" t="s">
        <v>105</v>
      </c>
      <c r="AJ49" s="14" t="s">
        <v>106</v>
      </c>
      <c r="AK49" s="14" t="s">
        <v>107</v>
      </c>
      <c r="AL49" s="14" t="s">
        <v>108</v>
      </c>
    </row>
    <row r="50" spans="1:38" ht="15.75" customHeight="1" thickBot="1" x14ac:dyDescent="0.3">
      <c r="A50" s="56">
        <v>101</v>
      </c>
      <c r="B50" s="17">
        <v>2</v>
      </c>
      <c r="C50" s="17" t="s">
        <v>28</v>
      </c>
      <c r="D50" s="566" t="s">
        <v>29</v>
      </c>
      <c r="E50" s="567"/>
      <c r="F50" s="17">
        <v>4</v>
      </c>
      <c r="G50" s="166">
        <v>42840</v>
      </c>
      <c r="H50" s="16">
        <v>18000</v>
      </c>
      <c r="I50" s="16">
        <v>20000</v>
      </c>
      <c r="J50" s="166">
        <v>44409</v>
      </c>
      <c r="K50" s="17" t="s">
        <v>117</v>
      </c>
      <c r="L50" s="64">
        <v>0.28000000000000003</v>
      </c>
      <c r="M50" s="16">
        <v>805</v>
      </c>
      <c r="N50" s="16">
        <v>93</v>
      </c>
      <c r="O50" s="57">
        <f t="shared" ref="O50" si="3">M50-N50</f>
        <v>712</v>
      </c>
      <c r="P50" s="58">
        <v>620</v>
      </c>
      <c r="Q50" s="59">
        <v>500</v>
      </c>
      <c r="R50" s="60">
        <v>120</v>
      </c>
      <c r="S50" s="56">
        <v>1</v>
      </c>
      <c r="T50" s="15"/>
      <c r="U50" s="22"/>
      <c r="V50" s="16"/>
      <c r="W50" s="17"/>
      <c r="X50" s="17"/>
      <c r="Y50" s="17"/>
      <c r="Z50" s="18"/>
      <c r="AA50" s="18"/>
      <c r="AB50" s="18"/>
      <c r="AC50" s="18"/>
      <c r="AD50" s="18"/>
      <c r="AE50" s="18"/>
      <c r="AF50" s="18"/>
      <c r="AG50" s="20"/>
      <c r="AH50" s="20"/>
      <c r="AI50" s="20"/>
      <c r="AJ50" s="20"/>
      <c r="AK50" s="20"/>
      <c r="AL50" s="20"/>
    </row>
    <row r="51" spans="1:38" ht="15.75" customHeight="1" thickBot="1" x14ac:dyDescent="0.3">
      <c r="A51" s="350"/>
      <c r="B51" s="351"/>
      <c r="C51" s="351"/>
      <c r="D51" s="560"/>
      <c r="E51" s="561"/>
      <c r="F51" s="351"/>
      <c r="G51" s="354"/>
      <c r="H51" s="353"/>
      <c r="I51" s="353"/>
      <c r="J51" s="354"/>
      <c r="K51" s="65"/>
      <c r="L51" s="61" t="str">
        <f t="shared" ref="L51:L114" si="4">IF(U51&lt;MIN($D$5,$D$10),"",IF(U51&gt;=$D$24,V51/INDEX($E$30:$L$30,1,F51),V51/INDEX($E$17:$L$17,1,F51)))</f>
        <v/>
      </c>
      <c r="M51" s="4" t="str">
        <f t="shared" ref="M51:M114" si="5">IF(U51&lt;MIN($D$5,$D$10),"",INDEX(AA51:AF51,1,S51))</f>
        <v/>
      </c>
      <c r="N51" s="4" t="str">
        <f>IF(U51&lt;MIN($D$5,$D$10),"",INDEX($U35:$Z$35,1,B51+1))</f>
        <v/>
      </c>
      <c r="O51" s="5" t="str">
        <f t="shared" ref="O51:O114" si="6">IF(U51&lt;MIN($D$5,$D$10),"",M51-N51)</f>
        <v/>
      </c>
      <c r="P51" s="5">
        <f>Q51+R51</f>
        <v>0</v>
      </c>
      <c r="Q51" s="351"/>
      <c r="R51" s="351"/>
      <c r="S51" s="19" t="str">
        <f>IF(K51="None or HCV",1,IF(AND(K51="LIHTC",Q51=0),2,IF(AND(K51="LIHTC",Q51&gt;0),3,IF(AND(OR(K51="PBS8",K51="LIHTC &amp; PBS8"),C51="low"),4,IF(AND(K51="LIHTC &amp; PBS8",C51="HIGH"),5,IF(AND(K51="PBS8",C51="HIGH"),6,""))))))</f>
        <v/>
      </c>
      <c r="T51" s="62" t="str">
        <f>IF(U51=0,"",IF(U51&lt;MIN($D$5,$D$10),"Date Error",IF(INDEX(AG51:AL51,1,S51)&lt;&gt;"","Possible Rent Error","")))</f>
        <v/>
      </c>
      <c r="U51" s="25">
        <f t="shared" ref="U51:U82" si="7">IF(AND(G51&gt;0,J51&gt;0),J51,G51)</f>
        <v>0</v>
      </c>
      <c r="V51" s="21">
        <f>IF(AND(G51&gt;0,J51&gt;0),I51,H51)</f>
        <v>0</v>
      </c>
      <c r="W51" s="4" t="str">
        <f t="shared" ref="W51:W82" si="8">IF(C51="Low",1,IF(C51="High",2,""))</f>
        <v/>
      </c>
      <c r="X51" s="4" t="e">
        <f t="shared" ref="X51:X114" si="9">IF(U51&gt;=$D$24,INDEX($F$22:$K$23,W51,B51+1),INDEX($F$8:$K$9,W51,B51+1))</f>
        <v>#VALUE!</v>
      </c>
      <c r="Y51" s="4">
        <f>INDEX($U$18:$U$23,B51+1,1)</f>
        <v>0</v>
      </c>
      <c r="Z51" s="4">
        <f t="shared" ref="Z51:Z114" si="10">INDEX($P$25:$P$30,B51+1,1)</f>
        <v>0</v>
      </c>
      <c r="AA51" s="4" t="e">
        <f t="shared" ref="AA51:AA82" si="11">X51</f>
        <v>#VALUE!</v>
      </c>
      <c r="AB51" s="4" t="e">
        <f t="shared" ref="AB51:AB82" si="12">MIN(X51,Y51)</f>
        <v>#VALUE!</v>
      </c>
      <c r="AC51" s="4" t="e">
        <f>IF(N51+R51&gt;Y51,Y51,IF(N51+Q51+R51&gt;X51,X51,MAX(X51,Y51)))</f>
        <v>#VALUE!</v>
      </c>
      <c r="AD51" s="4" t="e">
        <f t="shared" ref="AD51:AD82" si="13">MAX(X51,Z51)</f>
        <v>#VALUE!</v>
      </c>
      <c r="AE51" s="4" t="e">
        <f>IF(N51+R51&gt;Y51,Y51,IF(N51+Q51+R51&gt;X51,X51,MAX(X51,Y51)))</f>
        <v>#VALUE!</v>
      </c>
      <c r="AF51" s="4" t="e">
        <f t="shared" ref="AF51:AF82" si="14">X51</f>
        <v>#VALUE!</v>
      </c>
      <c r="AG51" s="4" t="e">
        <f t="shared" ref="AG51:AG82" si="15">IF(N51+Q51+R51&gt;X51,"Overcharge","")</f>
        <v>#VALUE!</v>
      </c>
      <c r="AH51" s="4" t="e">
        <f t="shared" ref="AH51:AH82" si="16">IF(R51+N51&gt;MIN(X51,Y51),"Overcharge","")</f>
        <v>#VALUE!</v>
      </c>
      <c r="AI51" s="4" t="e">
        <f t="shared" ref="AI51:AI82" si="17">IF(OR(N51+R51&gt;Y51,N51+Q51+R51&gt;X51),"Overcharge","")</f>
        <v>#VALUE!</v>
      </c>
      <c r="AJ51" s="4" t="e">
        <f t="shared" ref="AJ51:AJ82" si="18">IF(N51+Q51+R51&gt;MAX(X51,Z51),"Overcharge","")</f>
        <v>#VALUE!</v>
      </c>
      <c r="AK51" s="4" t="e">
        <f t="shared" ref="AK51:AK82" si="19">IF(OR(R51+N51&gt;Y51,R51+Q51+N51&gt;X51),"Overcharge","")</f>
        <v>#VALUE!</v>
      </c>
      <c r="AL51" s="4" t="e">
        <f t="shared" ref="AL51:AL82" si="20">IF(R51+N51+Q51&gt;X51,"Overcharge","")</f>
        <v>#VALUE!</v>
      </c>
    </row>
    <row r="52" spans="1:38" ht="15.75" customHeight="1" thickBot="1" x14ac:dyDescent="0.3">
      <c r="A52" s="350"/>
      <c r="B52" s="351"/>
      <c r="C52" s="351"/>
      <c r="D52" s="560"/>
      <c r="E52" s="561"/>
      <c r="F52" s="351"/>
      <c r="G52" s="352"/>
      <c r="H52" s="353"/>
      <c r="I52" s="353"/>
      <c r="J52" s="354"/>
      <c r="K52" s="65"/>
      <c r="L52" s="61" t="str">
        <f t="shared" si="4"/>
        <v/>
      </c>
      <c r="M52" s="4" t="str">
        <f t="shared" si="5"/>
        <v/>
      </c>
      <c r="N52" s="4" t="str">
        <f>IF(U52&lt;MIN($D$5,$D$10),"",INDEX($U$35:$Z36,1,B52+1))</f>
        <v/>
      </c>
      <c r="O52" s="5" t="str">
        <f t="shared" si="6"/>
        <v/>
      </c>
      <c r="P52" s="5">
        <f t="shared" ref="P52:P99" si="21">Q52+R52</f>
        <v>0</v>
      </c>
      <c r="Q52" s="351"/>
      <c r="R52" s="351"/>
      <c r="S52" s="19" t="str">
        <f t="shared" ref="S52:S115" si="22">IF(K52="None or HCV",1,IF(AND(K52="LIHTC",Q52=0),2,IF(AND(K52="LIHTC",Q52&gt;0),3,IF(AND(OR(K52="PBS8",K52="LIHTC &amp; PBS8"),C52="low"),4,IF(AND(K52="LIHTC &amp; PBS8",C52="HIGH"),5,IF(AND(K52="PBS8",C52="HIGH"),6,""))))))</f>
        <v/>
      </c>
      <c r="T52" s="62" t="str">
        <f>IF(U52=0,"",IF(U52&lt;MIN($D$5,$D$10),"Date Error",IF(INDEX(AG52:AL52,1,S52)&lt;&gt;"","Possible Rent Error","")))</f>
        <v/>
      </c>
      <c r="U52" s="25">
        <f t="shared" si="7"/>
        <v>0</v>
      </c>
      <c r="V52" s="21">
        <f t="shared" ref="V52:V99" si="23">IF(AND(G52&gt;0,J52&gt;0),I52,H52)</f>
        <v>0</v>
      </c>
      <c r="W52" s="4" t="str">
        <f t="shared" si="8"/>
        <v/>
      </c>
      <c r="X52" s="4" t="e">
        <f t="shared" si="9"/>
        <v>#VALUE!</v>
      </c>
      <c r="Y52" s="4">
        <f t="shared" ref="Y52:Y99" si="24">INDEX($U$18:$U$23,B52+1,1)</f>
        <v>0</v>
      </c>
      <c r="Z52" s="4">
        <f t="shared" si="10"/>
        <v>0</v>
      </c>
      <c r="AA52" s="4" t="e">
        <f t="shared" si="11"/>
        <v>#VALUE!</v>
      </c>
      <c r="AB52" s="4" t="e">
        <f t="shared" si="12"/>
        <v>#VALUE!</v>
      </c>
      <c r="AC52" s="4" t="e">
        <f t="shared" ref="AC52:AC115" si="25">IF(N52+R52&gt;Y52,Y52,IF(N52+Q52+R52&gt;X52,X52,MAX(X52,Y52)))</f>
        <v>#VALUE!</v>
      </c>
      <c r="AD52" s="4" t="e">
        <f t="shared" si="13"/>
        <v>#VALUE!</v>
      </c>
      <c r="AE52" s="4" t="e">
        <f t="shared" ref="AE52:AE115" si="26">IF(N52+R52&gt;Y52,Y52,IF(N52+Q52+R52&gt;X52,X52,MAX(X52,Y52)))</f>
        <v>#VALUE!</v>
      </c>
      <c r="AF52" s="4" t="e">
        <f t="shared" si="14"/>
        <v>#VALUE!</v>
      </c>
      <c r="AG52" s="4" t="e">
        <f t="shared" si="15"/>
        <v>#VALUE!</v>
      </c>
      <c r="AH52" s="4" t="e">
        <f t="shared" si="16"/>
        <v>#VALUE!</v>
      </c>
      <c r="AI52" s="4" t="e">
        <f t="shared" si="17"/>
        <v>#VALUE!</v>
      </c>
      <c r="AJ52" s="4" t="e">
        <f t="shared" si="18"/>
        <v>#VALUE!</v>
      </c>
      <c r="AK52" s="4" t="e">
        <f t="shared" si="19"/>
        <v>#VALUE!</v>
      </c>
      <c r="AL52" s="4" t="e">
        <f t="shared" si="20"/>
        <v>#VALUE!</v>
      </c>
    </row>
    <row r="53" spans="1:38" ht="15.75" customHeight="1" thickBot="1" x14ac:dyDescent="0.3">
      <c r="A53" s="350"/>
      <c r="B53" s="351"/>
      <c r="C53" s="351"/>
      <c r="D53" s="560"/>
      <c r="E53" s="561"/>
      <c r="F53" s="351"/>
      <c r="G53" s="352"/>
      <c r="H53" s="353"/>
      <c r="I53" s="353"/>
      <c r="J53" s="354"/>
      <c r="K53" s="65"/>
      <c r="L53" s="61" t="str">
        <f t="shared" si="4"/>
        <v/>
      </c>
      <c r="M53" s="4" t="str">
        <f t="shared" si="5"/>
        <v/>
      </c>
      <c r="N53" s="4" t="str">
        <f>IF(U53&lt;MIN($D$5,$D$10),"",INDEX($U$35:$Z37,1,B53+1))</f>
        <v/>
      </c>
      <c r="O53" s="5" t="str">
        <f t="shared" si="6"/>
        <v/>
      </c>
      <c r="P53" s="5">
        <f t="shared" si="21"/>
        <v>0</v>
      </c>
      <c r="Q53" s="351"/>
      <c r="R53" s="351"/>
      <c r="S53" s="19" t="str">
        <f t="shared" si="22"/>
        <v/>
      </c>
      <c r="T53" s="62" t="str">
        <f t="shared" ref="T53:T115" si="27">IF(U53=0,"",IF(U53&lt;MIN($D$5,$D$10),"Date Error",IF(INDEX(AG53:AL53,1,S53)&lt;&gt;"","Possible Rent Error","")))</f>
        <v/>
      </c>
      <c r="U53" s="25">
        <f t="shared" si="7"/>
        <v>0</v>
      </c>
      <c r="V53" s="21">
        <f t="shared" si="23"/>
        <v>0</v>
      </c>
      <c r="W53" s="4" t="str">
        <f t="shared" si="8"/>
        <v/>
      </c>
      <c r="X53" s="4" t="e">
        <f t="shared" si="9"/>
        <v>#VALUE!</v>
      </c>
      <c r="Y53" s="4">
        <f t="shared" si="24"/>
        <v>0</v>
      </c>
      <c r="Z53" s="4">
        <f t="shared" si="10"/>
        <v>0</v>
      </c>
      <c r="AA53" s="4" t="e">
        <f t="shared" si="11"/>
        <v>#VALUE!</v>
      </c>
      <c r="AB53" s="4" t="e">
        <f t="shared" si="12"/>
        <v>#VALUE!</v>
      </c>
      <c r="AC53" s="4" t="e">
        <f t="shared" si="25"/>
        <v>#VALUE!</v>
      </c>
      <c r="AD53" s="4" t="e">
        <f t="shared" si="13"/>
        <v>#VALUE!</v>
      </c>
      <c r="AE53" s="4" t="e">
        <f t="shared" si="26"/>
        <v>#VALUE!</v>
      </c>
      <c r="AF53" s="4" t="e">
        <f t="shared" si="14"/>
        <v>#VALUE!</v>
      </c>
      <c r="AG53" s="4" t="e">
        <f t="shared" si="15"/>
        <v>#VALUE!</v>
      </c>
      <c r="AH53" s="4" t="e">
        <f t="shared" si="16"/>
        <v>#VALUE!</v>
      </c>
      <c r="AI53" s="4" t="e">
        <f t="shared" si="17"/>
        <v>#VALUE!</v>
      </c>
      <c r="AJ53" s="4" t="e">
        <f t="shared" si="18"/>
        <v>#VALUE!</v>
      </c>
      <c r="AK53" s="4" t="e">
        <f t="shared" si="19"/>
        <v>#VALUE!</v>
      </c>
      <c r="AL53" s="4" t="e">
        <f t="shared" si="20"/>
        <v>#VALUE!</v>
      </c>
    </row>
    <row r="54" spans="1:38" ht="15.75" customHeight="1" thickBot="1" x14ac:dyDescent="0.3">
      <c r="A54" s="350"/>
      <c r="B54" s="351"/>
      <c r="C54" s="351"/>
      <c r="D54" s="560"/>
      <c r="E54" s="561"/>
      <c r="F54" s="351"/>
      <c r="G54" s="352"/>
      <c r="H54" s="353"/>
      <c r="I54" s="353"/>
      <c r="J54" s="354"/>
      <c r="K54" s="65"/>
      <c r="L54" s="61" t="str">
        <f t="shared" si="4"/>
        <v/>
      </c>
      <c r="M54" s="4" t="str">
        <f t="shared" si="5"/>
        <v/>
      </c>
      <c r="N54" s="4" t="str">
        <f>IF(U54&lt;MIN($D$5,$D$10),"",INDEX($U$35:$Z38,1,B54+1))</f>
        <v/>
      </c>
      <c r="O54" s="5" t="str">
        <f t="shared" si="6"/>
        <v/>
      </c>
      <c r="P54" s="5">
        <f t="shared" si="21"/>
        <v>0</v>
      </c>
      <c r="Q54" s="351"/>
      <c r="R54" s="351"/>
      <c r="S54" s="19" t="str">
        <f t="shared" si="22"/>
        <v/>
      </c>
      <c r="T54" s="62" t="str">
        <f t="shared" si="27"/>
        <v/>
      </c>
      <c r="U54" s="25">
        <f t="shared" si="7"/>
        <v>0</v>
      </c>
      <c r="V54" s="21">
        <f t="shared" si="23"/>
        <v>0</v>
      </c>
      <c r="W54" s="4" t="str">
        <f t="shared" si="8"/>
        <v/>
      </c>
      <c r="X54" s="4" t="e">
        <f t="shared" si="9"/>
        <v>#VALUE!</v>
      </c>
      <c r="Y54" s="4">
        <f t="shared" si="24"/>
        <v>0</v>
      </c>
      <c r="Z54" s="4">
        <f t="shared" si="10"/>
        <v>0</v>
      </c>
      <c r="AA54" s="4" t="e">
        <f t="shared" si="11"/>
        <v>#VALUE!</v>
      </c>
      <c r="AB54" s="4" t="e">
        <f t="shared" si="12"/>
        <v>#VALUE!</v>
      </c>
      <c r="AC54" s="4" t="e">
        <f t="shared" si="25"/>
        <v>#VALUE!</v>
      </c>
      <c r="AD54" s="4" t="e">
        <f t="shared" si="13"/>
        <v>#VALUE!</v>
      </c>
      <c r="AE54" s="4" t="e">
        <f t="shared" si="26"/>
        <v>#VALUE!</v>
      </c>
      <c r="AF54" s="4" t="e">
        <f t="shared" si="14"/>
        <v>#VALUE!</v>
      </c>
      <c r="AG54" s="4" t="e">
        <f t="shared" si="15"/>
        <v>#VALUE!</v>
      </c>
      <c r="AH54" s="4" t="e">
        <f t="shared" si="16"/>
        <v>#VALUE!</v>
      </c>
      <c r="AI54" s="4" t="e">
        <f t="shared" si="17"/>
        <v>#VALUE!</v>
      </c>
      <c r="AJ54" s="4" t="e">
        <f t="shared" si="18"/>
        <v>#VALUE!</v>
      </c>
      <c r="AK54" s="4" t="e">
        <f t="shared" si="19"/>
        <v>#VALUE!</v>
      </c>
      <c r="AL54" s="4" t="e">
        <f t="shared" si="20"/>
        <v>#VALUE!</v>
      </c>
    </row>
    <row r="55" spans="1:38" ht="15.75" customHeight="1" thickBot="1" x14ac:dyDescent="0.3">
      <c r="A55" s="350"/>
      <c r="B55" s="351"/>
      <c r="C55" s="351"/>
      <c r="D55" s="560"/>
      <c r="E55" s="561"/>
      <c r="F55" s="351"/>
      <c r="G55" s="352"/>
      <c r="H55" s="353"/>
      <c r="I55" s="353"/>
      <c r="J55" s="354"/>
      <c r="K55" s="65"/>
      <c r="L55" s="61" t="str">
        <f t="shared" si="4"/>
        <v/>
      </c>
      <c r="M55" s="4" t="str">
        <f t="shared" si="5"/>
        <v/>
      </c>
      <c r="N55" s="4" t="str">
        <f>IF(U55&lt;MIN($D$5,$D$10),"",INDEX($U$35:$Z40,1,B55+1))</f>
        <v/>
      </c>
      <c r="O55" s="5" t="str">
        <f t="shared" si="6"/>
        <v/>
      </c>
      <c r="P55" s="5">
        <f t="shared" si="21"/>
        <v>0</v>
      </c>
      <c r="Q55" s="351"/>
      <c r="R55" s="351"/>
      <c r="S55" s="19" t="str">
        <f t="shared" si="22"/>
        <v/>
      </c>
      <c r="T55" s="62" t="str">
        <f t="shared" si="27"/>
        <v/>
      </c>
      <c r="U55" s="25">
        <f t="shared" si="7"/>
        <v>0</v>
      </c>
      <c r="V55" s="21">
        <f t="shared" si="23"/>
        <v>0</v>
      </c>
      <c r="W55" s="4" t="str">
        <f t="shared" si="8"/>
        <v/>
      </c>
      <c r="X55" s="4" t="e">
        <f t="shared" si="9"/>
        <v>#VALUE!</v>
      </c>
      <c r="Y55" s="4">
        <f t="shared" si="24"/>
        <v>0</v>
      </c>
      <c r="Z55" s="4">
        <f t="shared" si="10"/>
        <v>0</v>
      </c>
      <c r="AA55" s="4" t="e">
        <f t="shared" si="11"/>
        <v>#VALUE!</v>
      </c>
      <c r="AB55" s="4" t="e">
        <f t="shared" si="12"/>
        <v>#VALUE!</v>
      </c>
      <c r="AC55" s="4" t="e">
        <f t="shared" si="25"/>
        <v>#VALUE!</v>
      </c>
      <c r="AD55" s="4" t="e">
        <f t="shared" si="13"/>
        <v>#VALUE!</v>
      </c>
      <c r="AE55" s="4" t="e">
        <f t="shared" si="26"/>
        <v>#VALUE!</v>
      </c>
      <c r="AF55" s="4" t="e">
        <f t="shared" si="14"/>
        <v>#VALUE!</v>
      </c>
      <c r="AG55" s="4" t="e">
        <f t="shared" si="15"/>
        <v>#VALUE!</v>
      </c>
      <c r="AH55" s="4" t="e">
        <f t="shared" si="16"/>
        <v>#VALUE!</v>
      </c>
      <c r="AI55" s="4" t="e">
        <f t="shared" si="17"/>
        <v>#VALUE!</v>
      </c>
      <c r="AJ55" s="4" t="e">
        <f t="shared" si="18"/>
        <v>#VALUE!</v>
      </c>
      <c r="AK55" s="4" t="e">
        <f t="shared" si="19"/>
        <v>#VALUE!</v>
      </c>
      <c r="AL55" s="4" t="e">
        <f t="shared" si="20"/>
        <v>#VALUE!</v>
      </c>
    </row>
    <row r="56" spans="1:38" ht="15.75" customHeight="1" thickBot="1" x14ac:dyDescent="0.3">
      <c r="A56" s="350"/>
      <c r="B56" s="351"/>
      <c r="C56" s="351"/>
      <c r="D56" s="560"/>
      <c r="E56" s="561"/>
      <c r="F56" s="351"/>
      <c r="G56" s="352"/>
      <c r="H56" s="353"/>
      <c r="I56" s="353"/>
      <c r="J56" s="355"/>
      <c r="K56" s="65"/>
      <c r="L56" s="61" t="str">
        <f t="shared" si="4"/>
        <v/>
      </c>
      <c r="M56" s="4" t="str">
        <f t="shared" si="5"/>
        <v/>
      </c>
      <c r="N56" s="4" t="str">
        <f>IF(U56&lt;MIN($D$5,$D$10),"",INDEX($U$35:$Z47,1,B56+1))</f>
        <v/>
      </c>
      <c r="O56" s="5" t="str">
        <f t="shared" si="6"/>
        <v/>
      </c>
      <c r="P56" s="5">
        <f t="shared" si="21"/>
        <v>0</v>
      </c>
      <c r="Q56" s="351"/>
      <c r="R56" s="351"/>
      <c r="S56" s="19" t="str">
        <f t="shared" si="22"/>
        <v/>
      </c>
      <c r="T56" s="62" t="str">
        <f t="shared" si="27"/>
        <v/>
      </c>
      <c r="U56" s="25">
        <f t="shared" si="7"/>
        <v>0</v>
      </c>
      <c r="V56" s="21">
        <f t="shared" si="23"/>
        <v>0</v>
      </c>
      <c r="W56" s="4" t="str">
        <f t="shared" si="8"/>
        <v/>
      </c>
      <c r="X56" s="4" t="e">
        <f t="shared" si="9"/>
        <v>#VALUE!</v>
      </c>
      <c r="Y56" s="4">
        <f t="shared" si="24"/>
        <v>0</v>
      </c>
      <c r="Z56" s="4">
        <f t="shared" si="10"/>
        <v>0</v>
      </c>
      <c r="AA56" s="4" t="e">
        <f t="shared" si="11"/>
        <v>#VALUE!</v>
      </c>
      <c r="AB56" s="4" t="e">
        <f t="shared" si="12"/>
        <v>#VALUE!</v>
      </c>
      <c r="AC56" s="4" t="e">
        <f t="shared" si="25"/>
        <v>#VALUE!</v>
      </c>
      <c r="AD56" s="4" t="e">
        <f t="shared" si="13"/>
        <v>#VALUE!</v>
      </c>
      <c r="AE56" s="4" t="e">
        <f t="shared" si="26"/>
        <v>#VALUE!</v>
      </c>
      <c r="AF56" s="4" t="e">
        <f t="shared" si="14"/>
        <v>#VALUE!</v>
      </c>
      <c r="AG56" s="4" t="e">
        <f t="shared" si="15"/>
        <v>#VALUE!</v>
      </c>
      <c r="AH56" s="4" t="e">
        <f t="shared" si="16"/>
        <v>#VALUE!</v>
      </c>
      <c r="AI56" s="4" t="e">
        <f t="shared" si="17"/>
        <v>#VALUE!</v>
      </c>
      <c r="AJ56" s="4" t="e">
        <f t="shared" si="18"/>
        <v>#VALUE!</v>
      </c>
      <c r="AK56" s="4" t="e">
        <f t="shared" si="19"/>
        <v>#VALUE!</v>
      </c>
      <c r="AL56" s="4" t="e">
        <f t="shared" si="20"/>
        <v>#VALUE!</v>
      </c>
    </row>
    <row r="57" spans="1:38" ht="15.75" customHeight="1" thickBot="1" x14ac:dyDescent="0.3">
      <c r="A57" s="350"/>
      <c r="B57" s="351"/>
      <c r="C57" s="351"/>
      <c r="D57" s="560"/>
      <c r="E57" s="561"/>
      <c r="F57" s="351"/>
      <c r="G57" s="354"/>
      <c r="H57" s="353"/>
      <c r="I57" s="353"/>
      <c r="J57" s="354"/>
      <c r="K57" s="65"/>
      <c r="L57" s="61" t="str">
        <f t="shared" si="4"/>
        <v/>
      </c>
      <c r="M57" s="4" t="str">
        <f t="shared" si="5"/>
        <v/>
      </c>
      <c r="N57" s="4" t="str">
        <f>IF(U57&lt;MIN($D$5,$D$10),"",INDEX($U$35:$Z48,1,B57+1))</f>
        <v/>
      </c>
      <c r="O57" s="5" t="str">
        <f t="shared" si="6"/>
        <v/>
      </c>
      <c r="P57" s="5">
        <f t="shared" si="21"/>
        <v>0</v>
      </c>
      <c r="Q57" s="351"/>
      <c r="R57" s="351"/>
      <c r="S57" s="19" t="str">
        <f t="shared" si="22"/>
        <v/>
      </c>
      <c r="T57" s="62" t="str">
        <f t="shared" si="27"/>
        <v/>
      </c>
      <c r="U57" s="25">
        <f t="shared" si="7"/>
        <v>0</v>
      </c>
      <c r="V57" s="21">
        <f t="shared" si="23"/>
        <v>0</v>
      </c>
      <c r="W57" s="4" t="str">
        <f t="shared" si="8"/>
        <v/>
      </c>
      <c r="X57" s="4" t="e">
        <f t="shared" si="9"/>
        <v>#VALUE!</v>
      </c>
      <c r="Y57" s="4">
        <f t="shared" si="24"/>
        <v>0</v>
      </c>
      <c r="Z57" s="4">
        <f t="shared" si="10"/>
        <v>0</v>
      </c>
      <c r="AA57" s="4" t="e">
        <f t="shared" si="11"/>
        <v>#VALUE!</v>
      </c>
      <c r="AB57" s="4" t="e">
        <f t="shared" si="12"/>
        <v>#VALUE!</v>
      </c>
      <c r="AC57" s="4" t="e">
        <f t="shared" si="25"/>
        <v>#VALUE!</v>
      </c>
      <c r="AD57" s="4" t="e">
        <f t="shared" si="13"/>
        <v>#VALUE!</v>
      </c>
      <c r="AE57" s="4" t="e">
        <f t="shared" si="26"/>
        <v>#VALUE!</v>
      </c>
      <c r="AF57" s="4" t="e">
        <f t="shared" si="14"/>
        <v>#VALUE!</v>
      </c>
      <c r="AG57" s="4" t="e">
        <f t="shared" si="15"/>
        <v>#VALUE!</v>
      </c>
      <c r="AH57" s="4" t="e">
        <f t="shared" si="16"/>
        <v>#VALUE!</v>
      </c>
      <c r="AI57" s="4" t="e">
        <f t="shared" si="17"/>
        <v>#VALUE!</v>
      </c>
      <c r="AJ57" s="4" t="e">
        <f t="shared" si="18"/>
        <v>#VALUE!</v>
      </c>
      <c r="AK57" s="4" t="e">
        <f t="shared" si="19"/>
        <v>#VALUE!</v>
      </c>
      <c r="AL57" s="4" t="e">
        <f t="shared" si="20"/>
        <v>#VALUE!</v>
      </c>
    </row>
    <row r="58" spans="1:38" ht="15.75" customHeight="1" thickBot="1" x14ac:dyDescent="0.3">
      <c r="A58" s="350"/>
      <c r="B58" s="356"/>
      <c r="C58" s="351"/>
      <c r="D58" s="564"/>
      <c r="E58" s="565"/>
      <c r="F58" s="351"/>
      <c r="G58" s="354"/>
      <c r="H58" s="353"/>
      <c r="I58" s="353"/>
      <c r="J58" s="354"/>
      <c r="K58" s="65"/>
      <c r="L58" s="61" t="str">
        <f t="shared" si="4"/>
        <v/>
      </c>
      <c r="M58" s="4" t="str">
        <f t="shared" si="5"/>
        <v/>
      </c>
      <c r="N58" s="4" t="str">
        <f>IF(U58&lt;MIN($D$5,$D$10),"",INDEX($U$35:$Z49,1,B58+1))</f>
        <v/>
      </c>
      <c r="O58" s="5" t="str">
        <f t="shared" si="6"/>
        <v/>
      </c>
      <c r="P58" s="5">
        <f t="shared" si="21"/>
        <v>0</v>
      </c>
      <c r="Q58" s="351"/>
      <c r="R58" s="351"/>
      <c r="S58" s="19" t="str">
        <f t="shared" si="22"/>
        <v/>
      </c>
      <c r="T58" s="62" t="str">
        <f t="shared" si="27"/>
        <v/>
      </c>
      <c r="U58" s="25">
        <f t="shared" si="7"/>
        <v>0</v>
      </c>
      <c r="V58" s="21">
        <f t="shared" si="23"/>
        <v>0</v>
      </c>
      <c r="W58" s="4" t="str">
        <f t="shared" si="8"/>
        <v/>
      </c>
      <c r="X58" s="4" t="e">
        <f t="shared" si="9"/>
        <v>#VALUE!</v>
      </c>
      <c r="Y58" s="4">
        <f t="shared" si="24"/>
        <v>0</v>
      </c>
      <c r="Z58" s="4">
        <f t="shared" si="10"/>
        <v>0</v>
      </c>
      <c r="AA58" s="4" t="e">
        <f t="shared" si="11"/>
        <v>#VALUE!</v>
      </c>
      <c r="AB58" s="4" t="e">
        <f t="shared" si="12"/>
        <v>#VALUE!</v>
      </c>
      <c r="AC58" s="4" t="e">
        <f t="shared" si="25"/>
        <v>#VALUE!</v>
      </c>
      <c r="AD58" s="4" t="e">
        <f t="shared" si="13"/>
        <v>#VALUE!</v>
      </c>
      <c r="AE58" s="4" t="e">
        <f t="shared" si="26"/>
        <v>#VALUE!</v>
      </c>
      <c r="AF58" s="4" t="e">
        <f t="shared" si="14"/>
        <v>#VALUE!</v>
      </c>
      <c r="AG58" s="4" t="e">
        <f t="shared" si="15"/>
        <v>#VALUE!</v>
      </c>
      <c r="AH58" s="4" t="e">
        <f t="shared" si="16"/>
        <v>#VALUE!</v>
      </c>
      <c r="AI58" s="4" t="e">
        <f t="shared" si="17"/>
        <v>#VALUE!</v>
      </c>
      <c r="AJ58" s="4" t="e">
        <f t="shared" si="18"/>
        <v>#VALUE!</v>
      </c>
      <c r="AK58" s="4" t="e">
        <f t="shared" si="19"/>
        <v>#VALUE!</v>
      </c>
      <c r="AL58" s="4" t="e">
        <f t="shared" si="20"/>
        <v>#VALUE!</v>
      </c>
    </row>
    <row r="59" spans="1:38" ht="15.75" customHeight="1" thickBot="1" x14ac:dyDescent="0.3">
      <c r="A59" s="350"/>
      <c r="B59" s="351"/>
      <c r="C59" s="351"/>
      <c r="D59" s="564"/>
      <c r="E59" s="565"/>
      <c r="F59" s="351"/>
      <c r="G59" s="354"/>
      <c r="H59" s="353"/>
      <c r="I59" s="353"/>
      <c r="J59" s="354"/>
      <c r="K59" s="65"/>
      <c r="L59" s="61" t="str">
        <f t="shared" si="4"/>
        <v/>
      </c>
      <c r="M59" s="4" t="str">
        <f t="shared" si="5"/>
        <v/>
      </c>
      <c r="N59" s="4" t="str">
        <f>IF(U59&lt;MIN($D$5,$D$10),"",INDEX($U$35:$Z50,1,B59+1))</f>
        <v/>
      </c>
      <c r="O59" s="5" t="str">
        <f t="shared" si="6"/>
        <v/>
      </c>
      <c r="P59" s="5">
        <f t="shared" si="21"/>
        <v>0</v>
      </c>
      <c r="Q59" s="351"/>
      <c r="R59" s="351"/>
      <c r="S59" s="19" t="str">
        <f t="shared" si="22"/>
        <v/>
      </c>
      <c r="T59" s="62" t="str">
        <f t="shared" si="27"/>
        <v/>
      </c>
      <c r="U59" s="25">
        <f t="shared" si="7"/>
        <v>0</v>
      </c>
      <c r="V59" s="21">
        <f t="shared" si="23"/>
        <v>0</v>
      </c>
      <c r="W59" s="4" t="str">
        <f t="shared" si="8"/>
        <v/>
      </c>
      <c r="X59" s="4" t="e">
        <f t="shared" si="9"/>
        <v>#VALUE!</v>
      </c>
      <c r="Y59" s="4">
        <f t="shared" si="24"/>
        <v>0</v>
      </c>
      <c r="Z59" s="4">
        <f t="shared" si="10"/>
        <v>0</v>
      </c>
      <c r="AA59" s="4" t="e">
        <f t="shared" si="11"/>
        <v>#VALUE!</v>
      </c>
      <c r="AB59" s="4" t="e">
        <f t="shared" si="12"/>
        <v>#VALUE!</v>
      </c>
      <c r="AC59" s="4" t="e">
        <f t="shared" si="25"/>
        <v>#VALUE!</v>
      </c>
      <c r="AD59" s="4" t="e">
        <f t="shared" si="13"/>
        <v>#VALUE!</v>
      </c>
      <c r="AE59" s="4" t="e">
        <f t="shared" si="26"/>
        <v>#VALUE!</v>
      </c>
      <c r="AF59" s="4" t="e">
        <f t="shared" si="14"/>
        <v>#VALUE!</v>
      </c>
      <c r="AG59" s="4" t="e">
        <f t="shared" si="15"/>
        <v>#VALUE!</v>
      </c>
      <c r="AH59" s="4" t="e">
        <f t="shared" si="16"/>
        <v>#VALUE!</v>
      </c>
      <c r="AI59" s="4" t="e">
        <f t="shared" si="17"/>
        <v>#VALUE!</v>
      </c>
      <c r="AJ59" s="4" t="e">
        <f t="shared" si="18"/>
        <v>#VALUE!</v>
      </c>
      <c r="AK59" s="4" t="e">
        <f t="shared" si="19"/>
        <v>#VALUE!</v>
      </c>
      <c r="AL59" s="4" t="e">
        <f t="shared" si="20"/>
        <v>#VALUE!</v>
      </c>
    </row>
    <row r="60" spans="1:38" ht="15.75" customHeight="1" thickBot="1" x14ac:dyDescent="0.3">
      <c r="A60" s="350"/>
      <c r="B60" s="351"/>
      <c r="C60" s="351"/>
      <c r="D60" s="564"/>
      <c r="E60" s="565"/>
      <c r="F60" s="351"/>
      <c r="G60" s="354"/>
      <c r="H60" s="353"/>
      <c r="I60" s="353"/>
      <c r="J60" s="354"/>
      <c r="K60" s="65"/>
      <c r="L60" s="61" t="str">
        <f t="shared" si="4"/>
        <v/>
      </c>
      <c r="M60" s="4" t="str">
        <f t="shared" si="5"/>
        <v/>
      </c>
      <c r="N60" s="4" t="str">
        <f>IF(U60&lt;MIN($D$5,$D$10),"",INDEX($U$35:$Z51,1,B60+1))</f>
        <v/>
      </c>
      <c r="O60" s="5" t="str">
        <f t="shared" si="6"/>
        <v/>
      </c>
      <c r="P60" s="5">
        <f t="shared" si="21"/>
        <v>0</v>
      </c>
      <c r="Q60" s="351"/>
      <c r="R60" s="351"/>
      <c r="S60" s="19" t="str">
        <f t="shared" si="22"/>
        <v/>
      </c>
      <c r="T60" s="62" t="str">
        <f t="shared" si="27"/>
        <v/>
      </c>
      <c r="U60" s="25">
        <f t="shared" si="7"/>
        <v>0</v>
      </c>
      <c r="V60" s="21">
        <f t="shared" si="23"/>
        <v>0</v>
      </c>
      <c r="W60" s="4" t="str">
        <f t="shared" si="8"/>
        <v/>
      </c>
      <c r="X60" s="4" t="e">
        <f t="shared" si="9"/>
        <v>#VALUE!</v>
      </c>
      <c r="Y60" s="4">
        <f t="shared" si="24"/>
        <v>0</v>
      </c>
      <c r="Z60" s="4">
        <f t="shared" si="10"/>
        <v>0</v>
      </c>
      <c r="AA60" s="4" t="e">
        <f t="shared" si="11"/>
        <v>#VALUE!</v>
      </c>
      <c r="AB60" s="4" t="e">
        <f t="shared" si="12"/>
        <v>#VALUE!</v>
      </c>
      <c r="AC60" s="4" t="e">
        <f t="shared" si="25"/>
        <v>#VALUE!</v>
      </c>
      <c r="AD60" s="4" t="e">
        <f t="shared" si="13"/>
        <v>#VALUE!</v>
      </c>
      <c r="AE60" s="4" t="e">
        <f t="shared" si="26"/>
        <v>#VALUE!</v>
      </c>
      <c r="AF60" s="4" t="e">
        <f t="shared" si="14"/>
        <v>#VALUE!</v>
      </c>
      <c r="AG60" s="4" t="e">
        <f t="shared" si="15"/>
        <v>#VALUE!</v>
      </c>
      <c r="AH60" s="4" t="e">
        <f t="shared" si="16"/>
        <v>#VALUE!</v>
      </c>
      <c r="AI60" s="4" t="e">
        <f t="shared" si="17"/>
        <v>#VALUE!</v>
      </c>
      <c r="AJ60" s="4" t="e">
        <f t="shared" si="18"/>
        <v>#VALUE!</v>
      </c>
      <c r="AK60" s="4" t="e">
        <f t="shared" si="19"/>
        <v>#VALUE!</v>
      </c>
      <c r="AL60" s="4" t="e">
        <f t="shared" si="20"/>
        <v>#VALUE!</v>
      </c>
    </row>
    <row r="61" spans="1:38" ht="15.75" customHeight="1" thickBot="1" x14ac:dyDescent="0.3">
      <c r="A61" s="350"/>
      <c r="B61" s="351"/>
      <c r="C61" s="351"/>
      <c r="D61" s="564"/>
      <c r="E61" s="565"/>
      <c r="F61" s="351"/>
      <c r="G61" s="354"/>
      <c r="H61" s="353"/>
      <c r="I61" s="353"/>
      <c r="J61" s="354"/>
      <c r="K61" s="65"/>
      <c r="L61" s="61" t="str">
        <f t="shared" si="4"/>
        <v/>
      </c>
      <c r="M61" s="4" t="str">
        <f t="shared" si="5"/>
        <v/>
      </c>
      <c r="N61" s="4" t="str">
        <f>IF(U61&lt;MIN($D$5,$D$10),"",INDEX($U$35:$Z52,1,B61+1))</f>
        <v/>
      </c>
      <c r="O61" s="5" t="str">
        <f t="shared" si="6"/>
        <v/>
      </c>
      <c r="P61" s="5">
        <f t="shared" si="21"/>
        <v>0</v>
      </c>
      <c r="Q61" s="351"/>
      <c r="R61" s="351"/>
      <c r="S61" s="19" t="str">
        <f t="shared" si="22"/>
        <v/>
      </c>
      <c r="T61" s="62" t="str">
        <f t="shared" si="27"/>
        <v/>
      </c>
      <c r="U61" s="25">
        <f t="shared" si="7"/>
        <v>0</v>
      </c>
      <c r="V61" s="21">
        <f t="shared" si="23"/>
        <v>0</v>
      </c>
      <c r="W61" s="4" t="str">
        <f t="shared" si="8"/>
        <v/>
      </c>
      <c r="X61" s="4" t="e">
        <f t="shared" si="9"/>
        <v>#VALUE!</v>
      </c>
      <c r="Y61" s="4">
        <f t="shared" si="24"/>
        <v>0</v>
      </c>
      <c r="Z61" s="4">
        <f t="shared" si="10"/>
        <v>0</v>
      </c>
      <c r="AA61" s="4" t="e">
        <f t="shared" si="11"/>
        <v>#VALUE!</v>
      </c>
      <c r="AB61" s="4" t="e">
        <f t="shared" si="12"/>
        <v>#VALUE!</v>
      </c>
      <c r="AC61" s="4" t="e">
        <f t="shared" si="25"/>
        <v>#VALUE!</v>
      </c>
      <c r="AD61" s="4" t="e">
        <f t="shared" si="13"/>
        <v>#VALUE!</v>
      </c>
      <c r="AE61" s="4" t="e">
        <f t="shared" si="26"/>
        <v>#VALUE!</v>
      </c>
      <c r="AF61" s="4" t="e">
        <f t="shared" si="14"/>
        <v>#VALUE!</v>
      </c>
      <c r="AG61" s="4" t="e">
        <f t="shared" si="15"/>
        <v>#VALUE!</v>
      </c>
      <c r="AH61" s="4" t="e">
        <f t="shared" si="16"/>
        <v>#VALUE!</v>
      </c>
      <c r="AI61" s="4" t="e">
        <f t="shared" si="17"/>
        <v>#VALUE!</v>
      </c>
      <c r="AJ61" s="4" t="e">
        <f t="shared" si="18"/>
        <v>#VALUE!</v>
      </c>
      <c r="AK61" s="4" t="e">
        <f t="shared" si="19"/>
        <v>#VALUE!</v>
      </c>
      <c r="AL61" s="4" t="e">
        <f t="shared" si="20"/>
        <v>#VALUE!</v>
      </c>
    </row>
    <row r="62" spans="1:38" ht="15.75" customHeight="1" thickBot="1" x14ac:dyDescent="0.3">
      <c r="A62" s="350"/>
      <c r="B62" s="351"/>
      <c r="C62" s="351"/>
      <c r="D62" s="564"/>
      <c r="E62" s="565"/>
      <c r="F62" s="351"/>
      <c r="G62" s="354"/>
      <c r="H62" s="353"/>
      <c r="I62" s="353"/>
      <c r="J62" s="354"/>
      <c r="K62" s="65"/>
      <c r="L62" s="61" t="str">
        <f t="shared" si="4"/>
        <v/>
      </c>
      <c r="M62" s="4" t="str">
        <f t="shared" si="5"/>
        <v/>
      </c>
      <c r="N62" s="4" t="str">
        <f>IF(U62&lt;MIN($D$5,$D$10),"",INDEX($U$35:$Z53,1,B62+1))</f>
        <v/>
      </c>
      <c r="O62" s="5" t="str">
        <f t="shared" si="6"/>
        <v/>
      </c>
      <c r="P62" s="5">
        <f t="shared" si="21"/>
        <v>0</v>
      </c>
      <c r="Q62" s="351"/>
      <c r="R62" s="351"/>
      <c r="S62" s="19" t="str">
        <f t="shared" si="22"/>
        <v/>
      </c>
      <c r="T62" s="62" t="str">
        <f t="shared" si="27"/>
        <v/>
      </c>
      <c r="U62" s="25">
        <f t="shared" si="7"/>
        <v>0</v>
      </c>
      <c r="V62" s="21">
        <f t="shared" si="23"/>
        <v>0</v>
      </c>
      <c r="W62" s="4" t="str">
        <f t="shared" si="8"/>
        <v/>
      </c>
      <c r="X62" s="4" t="e">
        <f t="shared" si="9"/>
        <v>#VALUE!</v>
      </c>
      <c r="Y62" s="4">
        <f t="shared" si="24"/>
        <v>0</v>
      </c>
      <c r="Z62" s="4">
        <f t="shared" si="10"/>
        <v>0</v>
      </c>
      <c r="AA62" s="4" t="e">
        <f t="shared" si="11"/>
        <v>#VALUE!</v>
      </c>
      <c r="AB62" s="4" t="e">
        <f t="shared" si="12"/>
        <v>#VALUE!</v>
      </c>
      <c r="AC62" s="4" t="e">
        <f t="shared" si="25"/>
        <v>#VALUE!</v>
      </c>
      <c r="AD62" s="4" t="e">
        <f t="shared" si="13"/>
        <v>#VALUE!</v>
      </c>
      <c r="AE62" s="4" t="e">
        <f t="shared" si="26"/>
        <v>#VALUE!</v>
      </c>
      <c r="AF62" s="4" t="e">
        <f t="shared" si="14"/>
        <v>#VALUE!</v>
      </c>
      <c r="AG62" s="4" t="e">
        <f t="shared" si="15"/>
        <v>#VALUE!</v>
      </c>
      <c r="AH62" s="4" t="e">
        <f t="shared" si="16"/>
        <v>#VALUE!</v>
      </c>
      <c r="AI62" s="4" t="e">
        <f t="shared" si="17"/>
        <v>#VALUE!</v>
      </c>
      <c r="AJ62" s="4" t="e">
        <f t="shared" si="18"/>
        <v>#VALUE!</v>
      </c>
      <c r="AK62" s="4" t="e">
        <f t="shared" si="19"/>
        <v>#VALUE!</v>
      </c>
      <c r="AL62" s="4" t="e">
        <f t="shared" si="20"/>
        <v>#VALUE!</v>
      </c>
    </row>
    <row r="63" spans="1:38" ht="15.75" customHeight="1" thickBot="1" x14ac:dyDescent="0.3">
      <c r="A63" s="350"/>
      <c r="B63" s="351"/>
      <c r="C63" s="351"/>
      <c r="D63" s="564"/>
      <c r="E63" s="565"/>
      <c r="F63" s="351"/>
      <c r="G63" s="354"/>
      <c r="H63" s="353"/>
      <c r="I63" s="353"/>
      <c r="J63" s="354"/>
      <c r="K63" s="65"/>
      <c r="L63" s="61" t="str">
        <f t="shared" si="4"/>
        <v/>
      </c>
      <c r="M63" s="4" t="str">
        <f t="shared" si="5"/>
        <v/>
      </c>
      <c r="N63" s="4" t="str">
        <f>IF(U63&lt;MIN($D$5,$D$10),"",INDEX($U$35:$Z54,1,B63+1))</f>
        <v/>
      </c>
      <c r="O63" s="5" t="str">
        <f t="shared" si="6"/>
        <v/>
      </c>
      <c r="P63" s="5">
        <f t="shared" si="21"/>
        <v>0</v>
      </c>
      <c r="Q63" s="351"/>
      <c r="R63" s="351"/>
      <c r="S63" s="19" t="str">
        <f t="shared" si="22"/>
        <v/>
      </c>
      <c r="T63" s="62" t="str">
        <f t="shared" si="27"/>
        <v/>
      </c>
      <c r="U63" s="25">
        <f t="shared" si="7"/>
        <v>0</v>
      </c>
      <c r="V63" s="21">
        <f t="shared" si="23"/>
        <v>0</v>
      </c>
      <c r="W63" s="4" t="str">
        <f t="shared" si="8"/>
        <v/>
      </c>
      <c r="X63" s="4" t="e">
        <f t="shared" si="9"/>
        <v>#VALUE!</v>
      </c>
      <c r="Y63" s="4">
        <f t="shared" si="24"/>
        <v>0</v>
      </c>
      <c r="Z63" s="4">
        <f t="shared" si="10"/>
        <v>0</v>
      </c>
      <c r="AA63" s="4" t="e">
        <f t="shared" si="11"/>
        <v>#VALUE!</v>
      </c>
      <c r="AB63" s="4" t="e">
        <f t="shared" si="12"/>
        <v>#VALUE!</v>
      </c>
      <c r="AC63" s="4" t="e">
        <f t="shared" si="25"/>
        <v>#VALUE!</v>
      </c>
      <c r="AD63" s="4" t="e">
        <f t="shared" si="13"/>
        <v>#VALUE!</v>
      </c>
      <c r="AE63" s="4" t="e">
        <f t="shared" si="26"/>
        <v>#VALUE!</v>
      </c>
      <c r="AF63" s="4" t="e">
        <f t="shared" si="14"/>
        <v>#VALUE!</v>
      </c>
      <c r="AG63" s="4" t="e">
        <f t="shared" si="15"/>
        <v>#VALUE!</v>
      </c>
      <c r="AH63" s="4" t="e">
        <f t="shared" si="16"/>
        <v>#VALUE!</v>
      </c>
      <c r="AI63" s="4" t="e">
        <f t="shared" si="17"/>
        <v>#VALUE!</v>
      </c>
      <c r="AJ63" s="4" t="e">
        <f t="shared" si="18"/>
        <v>#VALUE!</v>
      </c>
      <c r="AK63" s="4" t="e">
        <f t="shared" si="19"/>
        <v>#VALUE!</v>
      </c>
      <c r="AL63" s="4" t="e">
        <f t="shared" si="20"/>
        <v>#VALUE!</v>
      </c>
    </row>
    <row r="64" spans="1:38" ht="15.75" customHeight="1" thickBot="1" x14ac:dyDescent="0.3">
      <c r="A64" s="350"/>
      <c r="B64" s="351"/>
      <c r="C64" s="351"/>
      <c r="D64" s="564"/>
      <c r="E64" s="565"/>
      <c r="F64" s="351"/>
      <c r="G64" s="354"/>
      <c r="H64" s="353"/>
      <c r="I64" s="353"/>
      <c r="J64" s="354"/>
      <c r="K64" s="65"/>
      <c r="L64" s="61" t="str">
        <f t="shared" si="4"/>
        <v/>
      </c>
      <c r="M64" s="4" t="str">
        <f t="shared" si="5"/>
        <v/>
      </c>
      <c r="N64" s="4" t="str">
        <f>IF(U64&lt;MIN($D$5,$D$10),"",INDEX($U$35:$Z55,1,B64+1))</f>
        <v/>
      </c>
      <c r="O64" s="5" t="str">
        <f t="shared" si="6"/>
        <v/>
      </c>
      <c r="P64" s="5">
        <f t="shared" si="21"/>
        <v>0</v>
      </c>
      <c r="Q64" s="351"/>
      <c r="R64" s="351"/>
      <c r="S64" s="19" t="str">
        <f t="shared" si="22"/>
        <v/>
      </c>
      <c r="T64" s="62" t="str">
        <f t="shared" si="27"/>
        <v/>
      </c>
      <c r="U64" s="25">
        <f t="shared" si="7"/>
        <v>0</v>
      </c>
      <c r="V64" s="21">
        <f t="shared" si="23"/>
        <v>0</v>
      </c>
      <c r="W64" s="4" t="str">
        <f t="shared" si="8"/>
        <v/>
      </c>
      <c r="X64" s="4" t="e">
        <f t="shared" si="9"/>
        <v>#VALUE!</v>
      </c>
      <c r="Y64" s="4">
        <f t="shared" si="24"/>
        <v>0</v>
      </c>
      <c r="Z64" s="4">
        <f t="shared" si="10"/>
        <v>0</v>
      </c>
      <c r="AA64" s="4" t="e">
        <f t="shared" si="11"/>
        <v>#VALUE!</v>
      </c>
      <c r="AB64" s="4" t="e">
        <f t="shared" si="12"/>
        <v>#VALUE!</v>
      </c>
      <c r="AC64" s="4" t="e">
        <f t="shared" si="25"/>
        <v>#VALUE!</v>
      </c>
      <c r="AD64" s="4" t="e">
        <f t="shared" si="13"/>
        <v>#VALUE!</v>
      </c>
      <c r="AE64" s="4" t="e">
        <f t="shared" si="26"/>
        <v>#VALUE!</v>
      </c>
      <c r="AF64" s="4" t="e">
        <f t="shared" si="14"/>
        <v>#VALUE!</v>
      </c>
      <c r="AG64" s="4" t="e">
        <f t="shared" si="15"/>
        <v>#VALUE!</v>
      </c>
      <c r="AH64" s="4" t="e">
        <f t="shared" si="16"/>
        <v>#VALUE!</v>
      </c>
      <c r="AI64" s="4" t="e">
        <f t="shared" si="17"/>
        <v>#VALUE!</v>
      </c>
      <c r="AJ64" s="4" t="e">
        <f t="shared" si="18"/>
        <v>#VALUE!</v>
      </c>
      <c r="AK64" s="4" t="e">
        <f t="shared" si="19"/>
        <v>#VALUE!</v>
      </c>
      <c r="AL64" s="4" t="e">
        <f t="shared" si="20"/>
        <v>#VALUE!</v>
      </c>
    </row>
    <row r="65" spans="1:38" ht="15.75" customHeight="1" thickBot="1" x14ac:dyDescent="0.3">
      <c r="A65" s="350"/>
      <c r="B65" s="351"/>
      <c r="C65" s="351"/>
      <c r="D65" s="564"/>
      <c r="E65" s="565"/>
      <c r="F65" s="351"/>
      <c r="G65" s="354"/>
      <c r="H65" s="353"/>
      <c r="I65" s="353"/>
      <c r="J65" s="354"/>
      <c r="K65" s="65"/>
      <c r="L65" s="61" t="str">
        <f t="shared" si="4"/>
        <v/>
      </c>
      <c r="M65" s="4" t="str">
        <f t="shared" si="5"/>
        <v/>
      </c>
      <c r="N65" s="4" t="str">
        <f>IF(U65&lt;MIN($D$5,$D$10),"",INDEX($U$35:$Z56,1,B65+1))</f>
        <v/>
      </c>
      <c r="O65" s="5" t="str">
        <f t="shared" si="6"/>
        <v/>
      </c>
      <c r="P65" s="5">
        <f t="shared" si="21"/>
        <v>0</v>
      </c>
      <c r="Q65" s="351"/>
      <c r="R65" s="351"/>
      <c r="S65" s="19" t="str">
        <f t="shared" si="22"/>
        <v/>
      </c>
      <c r="T65" s="62" t="str">
        <f t="shared" si="27"/>
        <v/>
      </c>
      <c r="U65" s="25">
        <f t="shared" si="7"/>
        <v>0</v>
      </c>
      <c r="V65" s="21">
        <f t="shared" si="23"/>
        <v>0</v>
      </c>
      <c r="W65" s="4" t="str">
        <f t="shared" si="8"/>
        <v/>
      </c>
      <c r="X65" s="4" t="e">
        <f t="shared" si="9"/>
        <v>#VALUE!</v>
      </c>
      <c r="Y65" s="4">
        <f t="shared" si="24"/>
        <v>0</v>
      </c>
      <c r="Z65" s="4">
        <f t="shared" si="10"/>
        <v>0</v>
      </c>
      <c r="AA65" s="4" t="e">
        <f t="shared" si="11"/>
        <v>#VALUE!</v>
      </c>
      <c r="AB65" s="4" t="e">
        <f t="shared" si="12"/>
        <v>#VALUE!</v>
      </c>
      <c r="AC65" s="4" t="e">
        <f t="shared" si="25"/>
        <v>#VALUE!</v>
      </c>
      <c r="AD65" s="4" t="e">
        <f t="shared" si="13"/>
        <v>#VALUE!</v>
      </c>
      <c r="AE65" s="4" t="e">
        <f t="shared" si="26"/>
        <v>#VALUE!</v>
      </c>
      <c r="AF65" s="4" t="e">
        <f t="shared" si="14"/>
        <v>#VALUE!</v>
      </c>
      <c r="AG65" s="4" t="e">
        <f t="shared" si="15"/>
        <v>#VALUE!</v>
      </c>
      <c r="AH65" s="4" t="e">
        <f t="shared" si="16"/>
        <v>#VALUE!</v>
      </c>
      <c r="AI65" s="4" t="e">
        <f t="shared" si="17"/>
        <v>#VALUE!</v>
      </c>
      <c r="AJ65" s="4" t="e">
        <f t="shared" si="18"/>
        <v>#VALUE!</v>
      </c>
      <c r="AK65" s="4" t="e">
        <f t="shared" si="19"/>
        <v>#VALUE!</v>
      </c>
      <c r="AL65" s="4" t="e">
        <f t="shared" si="20"/>
        <v>#VALUE!</v>
      </c>
    </row>
    <row r="66" spans="1:38" ht="15.75" customHeight="1" thickBot="1" x14ac:dyDescent="0.3">
      <c r="A66" s="350"/>
      <c r="B66" s="351"/>
      <c r="C66" s="351"/>
      <c r="D66" s="564"/>
      <c r="E66" s="565"/>
      <c r="F66" s="351"/>
      <c r="G66" s="354"/>
      <c r="H66" s="353"/>
      <c r="I66" s="353"/>
      <c r="J66" s="354"/>
      <c r="K66" s="65"/>
      <c r="L66" s="61" t="str">
        <f t="shared" si="4"/>
        <v/>
      </c>
      <c r="M66" s="4" t="str">
        <f t="shared" si="5"/>
        <v/>
      </c>
      <c r="N66" s="4" t="str">
        <f>IF(U66&lt;MIN($D$5,$D$10),"",INDEX($U$35:$Z57,1,B66+1))</f>
        <v/>
      </c>
      <c r="O66" s="5" t="str">
        <f t="shared" si="6"/>
        <v/>
      </c>
      <c r="P66" s="5">
        <f t="shared" si="21"/>
        <v>0</v>
      </c>
      <c r="Q66" s="351"/>
      <c r="R66" s="351"/>
      <c r="S66" s="19" t="str">
        <f t="shared" si="22"/>
        <v/>
      </c>
      <c r="T66" s="62" t="str">
        <f t="shared" si="27"/>
        <v/>
      </c>
      <c r="U66" s="25">
        <f t="shared" si="7"/>
        <v>0</v>
      </c>
      <c r="V66" s="21">
        <f t="shared" si="23"/>
        <v>0</v>
      </c>
      <c r="W66" s="4" t="str">
        <f t="shared" si="8"/>
        <v/>
      </c>
      <c r="X66" s="4" t="e">
        <f t="shared" si="9"/>
        <v>#VALUE!</v>
      </c>
      <c r="Y66" s="4">
        <f t="shared" si="24"/>
        <v>0</v>
      </c>
      <c r="Z66" s="4">
        <f t="shared" si="10"/>
        <v>0</v>
      </c>
      <c r="AA66" s="4" t="e">
        <f t="shared" si="11"/>
        <v>#VALUE!</v>
      </c>
      <c r="AB66" s="4" t="e">
        <f t="shared" si="12"/>
        <v>#VALUE!</v>
      </c>
      <c r="AC66" s="4" t="e">
        <f t="shared" si="25"/>
        <v>#VALUE!</v>
      </c>
      <c r="AD66" s="4" t="e">
        <f t="shared" si="13"/>
        <v>#VALUE!</v>
      </c>
      <c r="AE66" s="4" t="e">
        <f t="shared" si="26"/>
        <v>#VALUE!</v>
      </c>
      <c r="AF66" s="4" t="e">
        <f t="shared" si="14"/>
        <v>#VALUE!</v>
      </c>
      <c r="AG66" s="4" t="e">
        <f t="shared" si="15"/>
        <v>#VALUE!</v>
      </c>
      <c r="AH66" s="4" t="e">
        <f t="shared" si="16"/>
        <v>#VALUE!</v>
      </c>
      <c r="AI66" s="4" t="e">
        <f t="shared" si="17"/>
        <v>#VALUE!</v>
      </c>
      <c r="AJ66" s="4" t="e">
        <f t="shared" si="18"/>
        <v>#VALUE!</v>
      </c>
      <c r="AK66" s="4" t="e">
        <f t="shared" si="19"/>
        <v>#VALUE!</v>
      </c>
      <c r="AL66" s="4" t="e">
        <f t="shared" si="20"/>
        <v>#VALUE!</v>
      </c>
    </row>
    <row r="67" spans="1:38" ht="15.75" customHeight="1" thickBot="1" x14ac:dyDescent="0.3">
      <c r="A67" s="350"/>
      <c r="B67" s="351"/>
      <c r="C67" s="351"/>
      <c r="D67" s="564"/>
      <c r="E67" s="565"/>
      <c r="F67" s="351"/>
      <c r="G67" s="354"/>
      <c r="H67" s="353"/>
      <c r="I67" s="353"/>
      <c r="J67" s="354"/>
      <c r="K67" s="65"/>
      <c r="L67" s="61" t="str">
        <f t="shared" si="4"/>
        <v/>
      </c>
      <c r="M67" s="4" t="str">
        <f t="shared" si="5"/>
        <v/>
      </c>
      <c r="N67" s="4" t="str">
        <f>IF(U67&lt;MIN($D$5,$D$10),"",INDEX($U$35:$Z58,1,B67+1))</f>
        <v/>
      </c>
      <c r="O67" s="5" t="str">
        <f t="shared" si="6"/>
        <v/>
      </c>
      <c r="P67" s="5">
        <f t="shared" si="21"/>
        <v>0</v>
      </c>
      <c r="Q67" s="351"/>
      <c r="R67" s="351"/>
      <c r="S67" s="19" t="str">
        <f t="shared" si="22"/>
        <v/>
      </c>
      <c r="T67" s="62" t="str">
        <f t="shared" si="27"/>
        <v/>
      </c>
      <c r="U67" s="25">
        <f t="shared" si="7"/>
        <v>0</v>
      </c>
      <c r="V67" s="21">
        <f t="shared" si="23"/>
        <v>0</v>
      </c>
      <c r="W67" s="4" t="str">
        <f t="shared" si="8"/>
        <v/>
      </c>
      <c r="X67" s="4" t="e">
        <f t="shared" si="9"/>
        <v>#VALUE!</v>
      </c>
      <c r="Y67" s="4">
        <f t="shared" si="24"/>
        <v>0</v>
      </c>
      <c r="Z67" s="4">
        <f t="shared" si="10"/>
        <v>0</v>
      </c>
      <c r="AA67" s="4" t="e">
        <f t="shared" si="11"/>
        <v>#VALUE!</v>
      </c>
      <c r="AB67" s="4" t="e">
        <f t="shared" si="12"/>
        <v>#VALUE!</v>
      </c>
      <c r="AC67" s="4" t="e">
        <f t="shared" si="25"/>
        <v>#VALUE!</v>
      </c>
      <c r="AD67" s="4" t="e">
        <f t="shared" si="13"/>
        <v>#VALUE!</v>
      </c>
      <c r="AE67" s="4" t="e">
        <f t="shared" si="26"/>
        <v>#VALUE!</v>
      </c>
      <c r="AF67" s="4" t="e">
        <f t="shared" si="14"/>
        <v>#VALUE!</v>
      </c>
      <c r="AG67" s="4" t="e">
        <f t="shared" si="15"/>
        <v>#VALUE!</v>
      </c>
      <c r="AH67" s="4" t="e">
        <f t="shared" si="16"/>
        <v>#VALUE!</v>
      </c>
      <c r="AI67" s="4" t="e">
        <f t="shared" si="17"/>
        <v>#VALUE!</v>
      </c>
      <c r="AJ67" s="4" t="e">
        <f t="shared" si="18"/>
        <v>#VALUE!</v>
      </c>
      <c r="AK67" s="4" t="e">
        <f t="shared" si="19"/>
        <v>#VALUE!</v>
      </c>
      <c r="AL67" s="4" t="e">
        <f t="shared" si="20"/>
        <v>#VALUE!</v>
      </c>
    </row>
    <row r="68" spans="1:38" ht="15.75" customHeight="1" thickBot="1" x14ac:dyDescent="0.3">
      <c r="A68" s="350"/>
      <c r="B68" s="351"/>
      <c r="C68" s="351"/>
      <c r="D68" s="560"/>
      <c r="E68" s="561"/>
      <c r="F68" s="351"/>
      <c r="G68" s="354"/>
      <c r="H68" s="353"/>
      <c r="I68" s="353"/>
      <c r="J68" s="354"/>
      <c r="K68" s="65"/>
      <c r="L68" s="61" t="str">
        <f t="shared" si="4"/>
        <v/>
      </c>
      <c r="M68" s="4" t="str">
        <f t="shared" si="5"/>
        <v/>
      </c>
      <c r="N68" s="4" t="str">
        <f>IF(U68&lt;MIN($D$5,$D$10),"",INDEX($U$35:$Z59,1,B68+1))</f>
        <v/>
      </c>
      <c r="O68" s="5" t="str">
        <f t="shared" si="6"/>
        <v/>
      </c>
      <c r="P68" s="5">
        <f t="shared" si="21"/>
        <v>0</v>
      </c>
      <c r="Q68" s="356"/>
      <c r="R68" s="351"/>
      <c r="S68" s="19" t="str">
        <f t="shared" si="22"/>
        <v/>
      </c>
      <c r="T68" s="62" t="str">
        <f t="shared" si="27"/>
        <v/>
      </c>
      <c r="U68" s="25">
        <f t="shared" si="7"/>
        <v>0</v>
      </c>
      <c r="V68" s="21">
        <f t="shared" si="23"/>
        <v>0</v>
      </c>
      <c r="W68" s="4" t="str">
        <f t="shared" si="8"/>
        <v/>
      </c>
      <c r="X68" s="4" t="e">
        <f t="shared" si="9"/>
        <v>#VALUE!</v>
      </c>
      <c r="Y68" s="4">
        <f t="shared" si="24"/>
        <v>0</v>
      </c>
      <c r="Z68" s="4">
        <f t="shared" si="10"/>
        <v>0</v>
      </c>
      <c r="AA68" s="4" t="e">
        <f t="shared" si="11"/>
        <v>#VALUE!</v>
      </c>
      <c r="AB68" s="4" t="e">
        <f t="shared" si="12"/>
        <v>#VALUE!</v>
      </c>
      <c r="AC68" s="4" t="e">
        <f t="shared" si="25"/>
        <v>#VALUE!</v>
      </c>
      <c r="AD68" s="4" t="e">
        <f t="shared" si="13"/>
        <v>#VALUE!</v>
      </c>
      <c r="AE68" s="4" t="e">
        <f t="shared" si="26"/>
        <v>#VALUE!</v>
      </c>
      <c r="AF68" s="4" t="e">
        <f t="shared" si="14"/>
        <v>#VALUE!</v>
      </c>
      <c r="AG68" s="4" t="e">
        <f t="shared" si="15"/>
        <v>#VALUE!</v>
      </c>
      <c r="AH68" s="4" t="e">
        <f t="shared" si="16"/>
        <v>#VALUE!</v>
      </c>
      <c r="AI68" s="4" t="e">
        <f t="shared" si="17"/>
        <v>#VALUE!</v>
      </c>
      <c r="AJ68" s="4" t="e">
        <f t="shared" si="18"/>
        <v>#VALUE!</v>
      </c>
      <c r="AK68" s="4" t="e">
        <f t="shared" si="19"/>
        <v>#VALUE!</v>
      </c>
      <c r="AL68" s="4" t="e">
        <f t="shared" si="20"/>
        <v>#VALUE!</v>
      </c>
    </row>
    <row r="69" spans="1:38" ht="15.75" customHeight="1" thickBot="1" x14ac:dyDescent="0.3">
      <c r="A69" s="350"/>
      <c r="B69" s="351"/>
      <c r="C69" s="351"/>
      <c r="D69" s="560"/>
      <c r="E69" s="561"/>
      <c r="F69" s="351"/>
      <c r="G69" s="354"/>
      <c r="H69" s="353"/>
      <c r="I69" s="353"/>
      <c r="J69" s="354"/>
      <c r="K69" s="65"/>
      <c r="L69" s="61" t="str">
        <f t="shared" si="4"/>
        <v/>
      </c>
      <c r="M69" s="4" t="str">
        <f t="shared" si="5"/>
        <v/>
      </c>
      <c r="N69" s="67" t="str">
        <f>IF(U69&lt;MIN($D$5,$D$10),"",INDEX($U$35:$Z60,1,B69+1))</f>
        <v/>
      </c>
      <c r="O69" s="66" t="str">
        <f t="shared" si="6"/>
        <v/>
      </c>
      <c r="P69" s="66">
        <f t="shared" si="21"/>
        <v>0</v>
      </c>
      <c r="Q69" s="351"/>
      <c r="R69" s="351"/>
      <c r="S69" s="19" t="str">
        <f t="shared" si="22"/>
        <v/>
      </c>
      <c r="T69" s="62" t="str">
        <f t="shared" si="27"/>
        <v/>
      </c>
      <c r="U69" s="25">
        <f t="shared" si="7"/>
        <v>0</v>
      </c>
      <c r="V69" s="21">
        <f t="shared" si="23"/>
        <v>0</v>
      </c>
      <c r="W69" s="4" t="str">
        <f t="shared" si="8"/>
        <v/>
      </c>
      <c r="X69" s="4" t="e">
        <f t="shared" si="9"/>
        <v>#VALUE!</v>
      </c>
      <c r="Y69" s="4">
        <f t="shared" si="24"/>
        <v>0</v>
      </c>
      <c r="Z69" s="4">
        <f t="shared" si="10"/>
        <v>0</v>
      </c>
      <c r="AA69" s="4" t="e">
        <f t="shared" si="11"/>
        <v>#VALUE!</v>
      </c>
      <c r="AB69" s="4" t="e">
        <f t="shared" si="12"/>
        <v>#VALUE!</v>
      </c>
      <c r="AC69" s="4" t="e">
        <f t="shared" si="25"/>
        <v>#VALUE!</v>
      </c>
      <c r="AD69" s="4" t="e">
        <f t="shared" si="13"/>
        <v>#VALUE!</v>
      </c>
      <c r="AE69" s="4" t="e">
        <f t="shared" si="26"/>
        <v>#VALUE!</v>
      </c>
      <c r="AF69" s="4" t="e">
        <f t="shared" si="14"/>
        <v>#VALUE!</v>
      </c>
      <c r="AG69" s="4" t="e">
        <f t="shared" si="15"/>
        <v>#VALUE!</v>
      </c>
      <c r="AH69" s="4" t="e">
        <f t="shared" si="16"/>
        <v>#VALUE!</v>
      </c>
      <c r="AI69" s="4" t="e">
        <f t="shared" si="17"/>
        <v>#VALUE!</v>
      </c>
      <c r="AJ69" s="4" t="e">
        <f t="shared" si="18"/>
        <v>#VALUE!</v>
      </c>
      <c r="AK69" s="4" t="e">
        <f t="shared" si="19"/>
        <v>#VALUE!</v>
      </c>
      <c r="AL69" s="4" t="e">
        <f t="shared" si="20"/>
        <v>#VALUE!</v>
      </c>
    </row>
    <row r="70" spans="1:38" ht="15.75" customHeight="1" thickBot="1" x14ac:dyDescent="0.3">
      <c r="A70" s="350"/>
      <c r="B70" s="351"/>
      <c r="C70" s="351"/>
      <c r="D70" s="560"/>
      <c r="E70" s="561"/>
      <c r="F70" s="351"/>
      <c r="G70" s="354"/>
      <c r="H70" s="353"/>
      <c r="I70" s="353"/>
      <c r="J70" s="354"/>
      <c r="K70" s="65"/>
      <c r="L70" s="61" t="str">
        <f t="shared" si="4"/>
        <v/>
      </c>
      <c r="M70" s="4" t="str">
        <f t="shared" si="5"/>
        <v/>
      </c>
      <c r="N70" s="67" t="str">
        <f>IF(U70&lt;MIN($D$5,$D$10),"",INDEX($U$35:$Z61,1,B70+1))</f>
        <v/>
      </c>
      <c r="O70" s="66" t="str">
        <f t="shared" si="6"/>
        <v/>
      </c>
      <c r="P70" s="66">
        <f t="shared" si="21"/>
        <v>0</v>
      </c>
      <c r="Q70" s="351"/>
      <c r="R70" s="351"/>
      <c r="S70" s="19" t="str">
        <f t="shared" si="22"/>
        <v/>
      </c>
      <c r="T70" s="62" t="str">
        <f t="shared" si="27"/>
        <v/>
      </c>
      <c r="U70" s="25">
        <f t="shared" si="7"/>
        <v>0</v>
      </c>
      <c r="V70" s="21">
        <f t="shared" si="23"/>
        <v>0</v>
      </c>
      <c r="W70" s="4" t="str">
        <f t="shared" si="8"/>
        <v/>
      </c>
      <c r="X70" s="4" t="e">
        <f t="shared" si="9"/>
        <v>#VALUE!</v>
      </c>
      <c r="Y70" s="4">
        <f t="shared" si="24"/>
        <v>0</v>
      </c>
      <c r="Z70" s="4">
        <f t="shared" si="10"/>
        <v>0</v>
      </c>
      <c r="AA70" s="4" t="e">
        <f t="shared" si="11"/>
        <v>#VALUE!</v>
      </c>
      <c r="AB70" s="4" t="e">
        <f t="shared" si="12"/>
        <v>#VALUE!</v>
      </c>
      <c r="AC70" s="4" t="e">
        <f t="shared" si="25"/>
        <v>#VALUE!</v>
      </c>
      <c r="AD70" s="4" t="e">
        <f t="shared" si="13"/>
        <v>#VALUE!</v>
      </c>
      <c r="AE70" s="4" t="e">
        <f t="shared" si="26"/>
        <v>#VALUE!</v>
      </c>
      <c r="AF70" s="4" t="e">
        <f t="shared" si="14"/>
        <v>#VALUE!</v>
      </c>
      <c r="AG70" s="4" t="e">
        <f t="shared" si="15"/>
        <v>#VALUE!</v>
      </c>
      <c r="AH70" s="4" t="e">
        <f t="shared" si="16"/>
        <v>#VALUE!</v>
      </c>
      <c r="AI70" s="4" t="e">
        <f t="shared" si="17"/>
        <v>#VALUE!</v>
      </c>
      <c r="AJ70" s="4" t="e">
        <f t="shared" si="18"/>
        <v>#VALUE!</v>
      </c>
      <c r="AK70" s="4" t="e">
        <f t="shared" si="19"/>
        <v>#VALUE!</v>
      </c>
      <c r="AL70" s="4" t="e">
        <f t="shared" si="20"/>
        <v>#VALUE!</v>
      </c>
    </row>
    <row r="71" spans="1:38" ht="15.75" customHeight="1" thickBot="1" x14ac:dyDescent="0.3">
      <c r="A71" s="350"/>
      <c r="B71" s="351"/>
      <c r="C71" s="351"/>
      <c r="D71" s="560"/>
      <c r="E71" s="561"/>
      <c r="F71" s="351"/>
      <c r="G71" s="354"/>
      <c r="H71" s="353"/>
      <c r="I71" s="353"/>
      <c r="J71" s="354"/>
      <c r="K71" s="65"/>
      <c r="L71" s="61" t="str">
        <f t="shared" si="4"/>
        <v/>
      </c>
      <c r="M71" s="4" t="str">
        <f t="shared" si="5"/>
        <v/>
      </c>
      <c r="N71" s="67" t="str">
        <f>IF(U71&lt;MIN($D$5,$D$10),"",INDEX($U$35:$Z62,1,B71+1))</f>
        <v/>
      </c>
      <c r="O71" s="66" t="str">
        <f t="shared" si="6"/>
        <v/>
      </c>
      <c r="P71" s="66">
        <f t="shared" si="21"/>
        <v>0</v>
      </c>
      <c r="Q71" s="351"/>
      <c r="R71" s="351"/>
      <c r="S71" s="19" t="str">
        <f t="shared" si="22"/>
        <v/>
      </c>
      <c r="T71" s="62" t="str">
        <f t="shared" si="27"/>
        <v/>
      </c>
      <c r="U71" s="25">
        <f t="shared" si="7"/>
        <v>0</v>
      </c>
      <c r="V71" s="21">
        <f t="shared" si="23"/>
        <v>0</v>
      </c>
      <c r="W71" s="4" t="str">
        <f t="shared" si="8"/>
        <v/>
      </c>
      <c r="X71" s="4" t="e">
        <f t="shared" si="9"/>
        <v>#VALUE!</v>
      </c>
      <c r="Y71" s="4">
        <f t="shared" si="24"/>
        <v>0</v>
      </c>
      <c r="Z71" s="4">
        <f t="shared" si="10"/>
        <v>0</v>
      </c>
      <c r="AA71" s="4" t="e">
        <f t="shared" si="11"/>
        <v>#VALUE!</v>
      </c>
      <c r="AB71" s="4" t="e">
        <f t="shared" si="12"/>
        <v>#VALUE!</v>
      </c>
      <c r="AC71" s="4" t="e">
        <f t="shared" si="25"/>
        <v>#VALUE!</v>
      </c>
      <c r="AD71" s="4" t="e">
        <f t="shared" si="13"/>
        <v>#VALUE!</v>
      </c>
      <c r="AE71" s="4" t="e">
        <f t="shared" si="26"/>
        <v>#VALUE!</v>
      </c>
      <c r="AF71" s="4" t="e">
        <f t="shared" si="14"/>
        <v>#VALUE!</v>
      </c>
      <c r="AG71" s="4" t="e">
        <f t="shared" si="15"/>
        <v>#VALUE!</v>
      </c>
      <c r="AH71" s="4" t="e">
        <f t="shared" si="16"/>
        <v>#VALUE!</v>
      </c>
      <c r="AI71" s="4" t="e">
        <f t="shared" si="17"/>
        <v>#VALUE!</v>
      </c>
      <c r="AJ71" s="4" t="e">
        <f t="shared" si="18"/>
        <v>#VALUE!</v>
      </c>
      <c r="AK71" s="4" t="e">
        <f t="shared" si="19"/>
        <v>#VALUE!</v>
      </c>
      <c r="AL71" s="4" t="e">
        <f t="shared" si="20"/>
        <v>#VALUE!</v>
      </c>
    </row>
    <row r="72" spans="1:38" ht="15.75" customHeight="1" thickBot="1" x14ac:dyDescent="0.3">
      <c r="A72" s="350"/>
      <c r="B72" s="356"/>
      <c r="C72" s="356"/>
      <c r="D72" s="560"/>
      <c r="E72" s="561"/>
      <c r="F72" s="351"/>
      <c r="G72" s="354"/>
      <c r="H72" s="357"/>
      <c r="I72" s="353"/>
      <c r="J72" s="354"/>
      <c r="K72" s="65"/>
      <c r="L72" s="61" t="str">
        <f t="shared" si="4"/>
        <v/>
      </c>
      <c r="M72" s="4" t="str">
        <f t="shared" si="5"/>
        <v/>
      </c>
      <c r="N72" s="67" t="str">
        <f>IF(U72&lt;MIN($D$5,$D$10),"",INDEX($U$35:$Z63,1,B72+1))</f>
        <v/>
      </c>
      <c r="O72" s="66" t="str">
        <f t="shared" si="6"/>
        <v/>
      </c>
      <c r="P72" s="66">
        <f>Q72+R72</f>
        <v>0</v>
      </c>
      <c r="Q72" s="351"/>
      <c r="R72" s="351"/>
      <c r="S72" s="19" t="str">
        <f t="shared" si="22"/>
        <v/>
      </c>
      <c r="T72" s="62" t="str">
        <f t="shared" si="27"/>
        <v/>
      </c>
      <c r="U72" s="25">
        <f t="shared" si="7"/>
        <v>0</v>
      </c>
      <c r="V72" s="21">
        <f t="shared" si="23"/>
        <v>0</v>
      </c>
      <c r="W72" s="4" t="str">
        <f t="shared" si="8"/>
        <v/>
      </c>
      <c r="X72" s="4" t="e">
        <f t="shared" si="9"/>
        <v>#VALUE!</v>
      </c>
      <c r="Y72" s="4">
        <f t="shared" si="24"/>
        <v>0</v>
      </c>
      <c r="Z72" s="4">
        <f t="shared" si="10"/>
        <v>0</v>
      </c>
      <c r="AA72" s="4" t="e">
        <f t="shared" si="11"/>
        <v>#VALUE!</v>
      </c>
      <c r="AB72" s="4" t="e">
        <f t="shared" si="12"/>
        <v>#VALUE!</v>
      </c>
      <c r="AC72" s="4" t="e">
        <f t="shared" si="25"/>
        <v>#VALUE!</v>
      </c>
      <c r="AD72" s="4" t="e">
        <f t="shared" si="13"/>
        <v>#VALUE!</v>
      </c>
      <c r="AE72" s="4" t="e">
        <f t="shared" si="26"/>
        <v>#VALUE!</v>
      </c>
      <c r="AF72" s="4" t="e">
        <f t="shared" si="14"/>
        <v>#VALUE!</v>
      </c>
      <c r="AG72" s="4" t="e">
        <f t="shared" si="15"/>
        <v>#VALUE!</v>
      </c>
      <c r="AH72" s="4" t="e">
        <f t="shared" si="16"/>
        <v>#VALUE!</v>
      </c>
      <c r="AI72" s="4" t="e">
        <f t="shared" si="17"/>
        <v>#VALUE!</v>
      </c>
      <c r="AJ72" s="4" t="e">
        <f t="shared" si="18"/>
        <v>#VALUE!</v>
      </c>
      <c r="AK72" s="4" t="e">
        <f t="shared" si="19"/>
        <v>#VALUE!</v>
      </c>
      <c r="AL72" s="4" t="e">
        <f t="shared" si="20"/>
        <v>#VALUE!</v>
      </c>
    </row>
    <row r="73" spans="1:38" ht="15.75" customHeight="1" thickBot="1" x14ac:dyDescent="0.3">
      <c r="A73" s="350"/>
      <c r="B73" s="351"/>
      <c r="C73" s="351"/>
      <c r="D73" s="560"/>
      <c r="E73" s="561"/>
      <c r="F73" s="351"/>
      <c r="G73" s="354"/>
      <c r="H73" s="353"/>
      <c r="I73" s="353"/>
      <c r="J73" s="354"/>
      <c r="K73" s="65"/>
      <c r="L73" s="61" t="str">
        <f t="shared" si="4"/>
        <v/>
      </c>
      <c r="M73" s="4" t="str">
        <f t="shared" si="5"/>
        <v/>
      </c>
      <c r="N73" s="67" t="str">
        <f>IF(U73&lt;MIN($D$5,$D$10),"",INDEX($U$35:$Z64,1,B73+1))</f>
        <v/>
      </c>
      <c r="O73" s="66" t="str">
        <f t="shared" si="6"/>
        <v/>
      </c>
      <c r="P73" s="66">
        <f t="shared" si="21"/>
        <v>0</v>
      </c>
      <c r="Q73" s="351"/>
      <c r="R73" s="351"/>
      <c r="S73" s="19" t="str">
        <f t="shared" si="22"/>
        <v/>
      </c>
      <c r="T73" s="62" t="str">
        <f t="shared" si="27"/>
        <v/>
      </c>
      <c r="U73" s="25">
        <f t="shared" si="7"/>
        <v>0</v>
      </c>
      <c r="V73" s="21">
        <f t="shared" si="23"/>
        <v>0</v>
      </c>
      <c r="W73" s="4" t="str">
        <f t="shared" si="8"/>
        <v/>
      </c>
      <c r="X73" s="4" t="e">
        <f t="shared" si="9"/>
        <v>#VALUE!</v>
      </c>
      <c r="Y73" s="4">
        <f t="shared" si="24"/>
        <v>0</v>
      </c>
      <c r="Z73" s="4">
        <f t="shared" si="10"/>
        <v>0</v>
      </c>
      <c r="AA73" s="4" t="e">
        <f t="shared" si="11"/>
        <v>#VALUE!</v>
      </c>
      <c r="AB73" s="4" t="e">
        <f t="shared" si="12"/>
        <v>#VALUE!</v>
      </c>
      <c r="AC73" s="4" t="e">
        <f t="shared" si="25"/>
        <v>#VALUE!</v>
      </c>
      <c r="AD73" s="4" t="e">
        <f t="shared" si="13"/>
        <v>#VALUE!</v>
      </c>
      <c r="AE73" s="4" t="e">
        <f t="shared" si="26"/>
        <v>#VALUE!</v>
      </c>
      <c r="AF73" s="4" t="e">
        <f t="shared" si="14"/>
        <v>#VALUE!</v>
      </c>
      <c r="AG73" s="4" t="e">
        <f t="shared" si="15"/>
        <v>#VALUE!</v>
      </c>
      <c r="AH73" s="4" t="e">
        <f t="shared" si="16"/>
        <v>#VALUE!</v>
      </c>
      <c r="AI73" s="4" t="e">
        <f t="shared" si="17"/>
        <v>#VALUE!</v>
      </c>
      <c r="AJ73" s="4" t="e">
        <f t="shared" si="18"/>
        <v>#VALUE!</v>
      </c>
      <c r="AK73" s="4" t="e">
        <f t="shared" si="19"/>
        <v>#VALUE!</v>
      </c>
      <c r="AL73" s="4" t="e">
        <f t="shared" si="20"/>
        <v>#VALUE!</v>
      </c>
    </row>
    <row r="74" spans="1:38" ht="15.75" customHeight="1" thickBot="1" x14ac:dyDescent="0.3">
      <c r="A74" s="350"/>
      <c r="B74" s="351"/>
      <c r="C74" s="351"/>
      <c r="D74" s="560"/>
      <c r="E74" s="561"/>
      <c r="F74" s="351"/>
      <c r="G74" s="354"/>
      <c r="H74" s="357"/>
      <c r="I74" s="353"/>
      <c r="J74" s="354"/>
      <c r="K74" s="65"/>
      <c r="L74" s="61" t="str">
        <f t="shared" si="4"/>
        <v/>
      </c>
      <c r="M74" s="4" t="str">
        <f t="shared" si="5"/>
        <v/>
      </c>
      <c r="N74" s="67" t="str">
        <f>IF(U74&lt;MIN($D$5,$D$10),"",INDEX($U$35:$Z65,1,B74+1))</f>
        <v/>
      </c>
      <c r="O74" s="66" t="str">
        <f t="shared" si="6"/>
        <v/>
      </c>
      <c r="P74" s="66">
        <f t="shared" si="21"/>
        <v>0</v>
      </c>
      <c r="Q74" s="351"/>
      <c r="R74" s="351"/>
      <c r="S74" s="19" t="str">
        <f t="shared" si="22"/>
        <v/>
      </c>
      <c r="T74" s="62" t="str">
        <f t="shared" si="27"/>
        <v/>
      </c>
      <c r="U74" s="25">
        <f t="shared" si="7"/>
        <v>0</v>
      </c>
      <c r="V74" s="21">
        <f t="shared" si="23"/>
        <v>0</v>
      </c>
      <c r="W74" s="4" t="str">
        <f t="shared" si="8"/>
        <v/>
      </c>
      <c r="X74" s="4" t="e">
        <f t="shared" si="9"/>
        <v>#VALUE!</v>
      </c>
      <c r="Y74" s="4">
        <f t="shared" si="24"/>
        <v>0</v>
      </c>
      <c r="Z74" s="4">
        <f t="shared" si="10"/>
        <v>0</v>
      </c>
      <c r="AA74" s="4" t="e">
        <f t="shared" si="11"/>
        <v>#VALUE!</v>
      </c>
      <c r="AB74" s="4" t="e">
        <f t="shared" si="12"/>
        <v>#VALUE!</v>
      </c>
      <c r="AC74" s="4" t="e">
        <f t="shared" si="25"/>
        <v>#VALUE!</v>
      </c>
      <c r="AD74" s="4" t="e">
        <f t="shared" si="13"/>
        <v>#VALUE!</v>
      </c>
      <c r="AE74" s="4" t="e">
        <f t="shared" si="26"/>
        <v>#VALUE!</v>
      </c>
      <c r="AF74" s="4" t="e">
        <f t="shared" si="14"/>
        <v>#VALUE!</v>
      </c>
      <c r="AG74" s="4" t="e">
        <f t="shared" si="15"/>
        <v>#VALUE!</v>
      </c>
      <c r="AH74" s="4" t="e">
        <f t="shared" si="16"/>
        <v>#VALUE!</v>
      </c>
      <c r="AI74" s="4" t="e">
        <f t="shared" si="17"/>
        <v>#VALUE!</v>
      </c>
      <c r="AJ74" s="4" t="e">
        <f t="shared" si="18"/>
        <v>#VALUE!</v>
      </c>
      <c r="AK74" s="4" t="e">
        <f t="shared" si="19"/>
        <v>#VALUE!</v>
      </c>
      <c r="AL74" s="4" t="e">
        <f t="shared" si="20"/>
        <v>#VALUE!</v>
      </c>
    </row>
    <row r="75" spans="1:38" ht="15.75" customHeight="1" thickBot="1" x14ac:dyDescent="0.3">
      <c r="A75" s="350"/>
      <c r="B75" s="351"/>
      <c r="C75" s="351"/>
      <c r="D75" s="560"/>
      <c r="E75" s="561"/>
      <c r="F75" s="351"/>
      <c r="G75" s="354"/>
      <c r="H75" s="357"/>
      <c r="I75" s="353"/>
      <c r="J75" s="354"/>
      <c r="K75" s="65"/>
      <c r="L75" s="61" t="str">
        <f t="shared" si="4"/>
        <v/>
      </c>
      <c r="M75" s="4" t="str">
        <f t="shared" si="5"/>
        <v/>
      </c>
      <c r="N75" s="67" t="str">
        <f>IF(U75&lt;MIN($D$5,$D$10),"",INDEX($U$35:$Z66,1,B75+1))</f>
        <v/>
      </c>
      <c r="O75" s="66" t="str">
        <f t="shared" si="6"/>
        <v/>
      </c>
      <c r="P75" s="66">
        <f t="shared" si="21"/>
        <v>0</v>
      </c>
      <c r="Q75" s="351"/>
      <c r="R75" s="351"/>
      <c r="S75" s="19" t="str">
        <f t="shared" si="22"/>
        <v/>
      </c>
      <c r="T75" s="62" t="str">
        <f t="shared" si="27"/>
        <v/>
      </c>
      <c r="U75" s="25">
        <f t="shared" si="7"/>
        <v>0</v>
      </c>
      <c r="V75" s="21">
        <f t="shared" si="23"/>
        <v>0</v>
      </c>
      <c r="W75" s="4" t="str">
        <f t="shared" si="8"/>
        <v/>
      </c>
      <c r="X75" s="4" t="e">
        <f t="shared" si="9"/>
        <v>#VALUE!</v>
      </c>
      <c r="Y75" s="4">
        <f t="shared" si="24"/>
        <v>0</v>
      </c>
      <c r="Z75" s="4">
        <f t="shared" si="10"/>
        <v>0</v>
      </c>
      <c r="AA75" s="4" t="e">
        <f t="shared" si="11"/>
        <v>#VALUE!</v>
      </c>
      <c r="AB75" s="4" t="e">
        <f t="shared" si="12"/>
        <v>#VALUE!</v>
      </c>
      <c r="AC75" s="4" t="e">
        <f t="shared" si="25"/>
        <v>#VALUE!</v>
      </c>
      <c r="AD75" s="4" t="e">
        <f t="shared" si="13"/>
        <v>#VALUE!</v>
      </c>
      <c r="AE75" s="4" t="e">
        <f t="shared" si="26"/>
        <v>#VALUE!</v>
      </c>
      <c r="AF75" s="4" t="e">
        <f t="shared" si="14"/>
        <v>#VALUE!</v>
      </c>
      <c r="AG75" s="4" t="e">
        <f t="shared" si="15"/>
        <v>#VALUE!</v>
      </c>
      <c r="AH75" s="4" t="e">
        <f t="shared" si="16"/>
        <v>#VALUE!</v>
      </c>
      <c r="AI75" s="4" t="e">
        <f t="shared" si="17"/>
        <v>#VALUE!</v>
      </c>
      <c r="AJ75" s="4" t="e">
        <f t="shared" si="18"/>
        <v>#VALUE!</v>
      </c>
      <c r="AK75" s="4" t="e">
        <f t="shared" si="19"/>
        <v>#VALUE!</v>
      </c>
      <c r="AL75" s="4" t="e">
        <f t="shared" si="20"/>
        <v>#VALUE!</v>
      </c>
    </row>
    <row r="76" spans="1:38" ht="15.75" customHeight="1" thickBot="1" x14ac:dyDescent="0.3">
      <c r="A76" s="350"/>
      <c r="B76" s="351"/>
      <c r="C76" s="351"/>
      <c r="D76" s="560"/>
      <c r="E76" s="561"/>
      <c r="F76" s="351"/>
      <c r="G76" s="354"/>
      <c r="H76" s="353"/>
      <c r="I76" s="353"/>
      <c r="J76" s="358"/>
      <c r="K76" s="65"/>
      <c r="L76" s="61" t="str">
        <f t="shared" si="4"/>
        <v/>
      </c>
      <c r="M76" s="4" t="str">
        <f t="shared" si="5"/>
        <v/>
      </c>
      <c r="N76" s="67" t="str">
        <f>IF(U76&lt;MIN($D$5,$D$10),"",INDEX($U$35:$Z67,1,B76+1))</f>
        <v/>
      </c>
      <c r="O76" s="66" t="str">
        <f t="shared" si="6"/>
        <v/>
      </c>
      <c r="P76" s="66">
        <f t="shared" si="21"/>
        <v>0</v>
      </c>
      <c r="Q76" s="351"/>
      <c r="R76" s="351"/>
      <c r="S76" s="19" t="str">
        <f t="shared" si="22"/>
        <v/>
      </c>
      <c r="T76" s="62" t="str">
        <f t="shared" si="27"/>
        <v/>
      </c>
      <c r="U76" s="25">
        <f t="shared" si="7"/>
        <v>0</v>
      </c>
      <c r="V76" s="21">
        <f t="shared" si="23"/>
        <v>0</v>
      </c>
      <c r="W76" s="4" t="str">
        <f t="shared" si="8"/>
        <v/>
      </c>
      <c r="X76" s="4" t="e">
        <f t="shared" si="9"/>
        <v>#VALUE!</v>
      </c>
      <c r="Y76" s="4">
        <f t="shared" si="24"/>
        <v>0</v>
      </c>
      <c r="Z76" s="4">
        <f t="shared" si="10"/>
        <v>0</v>
      </c>
      <c r="AA76" s="4" t="e">
        <f t="shared" si="11"/>
        <v>#VALUE!</v>
      </c>
      <c r="AB76" s="4" t="e">
        <f t="shared" si="12"/>
        <v>#VALUE!</v>
      </c>
      <c r="AC76" s="4" t="e">
        <f t="shared" si="25"/>
        <v>#VALUE!</v>
      </c>
      <c r="AD76" s="4" t="e">
        <f t="shared" si="13"/>
        <v>#VALUE!</v>
      </c>
      <c r="AE76" s="4" t="e">
        <f t="shared" si="26"/>
        <v>#VALUE!</v>
      </c>
      <c r="AF76" s="4" t="e">
        <f t="shared" si="14"/>
        <v>#VALUE!</v>
      </c>
      <c r="AG76" s="4" t="e">
        <f t="shared" si="15"/>
        <v>#VALUE!</v>
      </c>
      <c r="AH76" s="4" t="e">
        <f t="shared" si="16"/>
        <v>#VALUE!</v>
      </c>
      <c r="AI76" s="4" t="e">
        <f t="shared" si="17"/>
        <v>#VALUE!</v>
      </c>
      <c r="AJ76" s="4" t="e">
        <f t="shared" si="18"/>
        <v>#VALUE!</v>
      </c>
      <c r="AK76" s="4" t="e">
        <f t="shared" si="19"/>
        <v>#VALUE!</v>
      </c>
      <c r="AL76" s="4" t="e">
        <f t="shared" si="20"/>
        <v>#VALUE!</v>
      </c>
    </row>
    <row r="77" spans="1:38" ht="15.75" customHeight="1" thickBot="1" x14ac:dyDescent="0.3">
      <c r="A77" s="350"/>
      <c r="B77" s="351"/>
      <c r="C77" s="351"/>
      <c r="D77" s="560"/>
      <c r="E77" s="561"/>
      <c r="F77" s="351"/>
      <c r="G77" s="354"/>
      <c r="H77" s="357"/>
      <c r="I77" s="353"/>
      <c r="J77" s="354"/>
      <c r="K77" s="65"/>
      <c r="L77" s="61" t="str">
        <f t="shared" si="4"/>
        <v/>
      </c>
      <c r="M77" s="4" t="str">
        <f t="shared" si="5"/>
        <v/>
      </c>
      <c r="N77" s="67" t="str">
        <f>IF(U77&lt;MIN($D$5,$D$10),"",INDEX($U$35:$Z68,1,B77+1))</f>
        <v/>
      </c>
      <c r="O77" s="66" t="str">
        <f t="shared" si="6"/>
        <v/>
      </c>
      <c r="P77" s="66">
        <f t="shared" si="21"/>
        <v>0</v>
      </c>
      <c r="Q77" s="351"/>
      <c r="R77" s="351"/>
      <c r="S77" s="19" t="str">
        <f t="shared" si="22"/>
        <v/>
      </c>
      <c r="T77" s="62" t="str">
        <f t="shared" si="27"/>
        <v/>
      </c>
      <c r="U77" s="25">
        <f t="shared" si="7"/>
        <v>0</v>
      </c>
      <c r="V77" s="21">
        <f t="shared" si="23"/>
        <v>0</v>
      </c>
      <c r="W77" s="4" t="str">
        <f t="shared" si="8"/>
        <v/>
      </c>
      <c r="X77" s="4" t="e">
        <f t="shared" si="9"/>
        <v>#VALUE!</v>
      </c>
      <c r="Y77" s="4">
        <f t="shared" si="24"/>
        <v>0</v>
      </c>
      <c r="Z77" s="4">
        <f t="shared" si="10"/>
        <v>0</v>
      </c>
      <c r="AA77" s="4" t="e">
        <f t="shared" si="11"/>
        <v>#VALUE!</v>
      </c>
      <c r="AB77" s="4" t="e">
        <f t="shared" si="12"/>
        <v>#VALUE!</v>
      </c>
      <c r="AC77" s="4" t="e">
        <f t="shared" si="25"/>
        <v>#VALUE!</v>
      </c>
      <c r="AD77" s="4" t="e">
        <f t="shared" si="13"/>
        <v>#VALUE!</v>
      </c>
      <c r="AE77" s="4" t="e">
        <f t="shared" si="26"/>
        <v>#VALUE!</v>
      </c>
      <c r="AF77" s="4" t="e">
        <f t="shared" si="14"/>
        <v>#VALUE!</v>
      </c>
      <c r="AG77" s="4" t="e">
        <f t="shared" si="15"/>
        <v>#VALUE!</v>
      </c>
      <c r="AH77" s="4" t="e">
        <f t="shared" si="16"/>
        <v>#VALUE!</v>
      </c>
      <c r="AI77" s="4" t="e">
        <f t="shared" si="17"/>
        <v>#VALUE!</v>
      </c>
      <c r="AJ77" s="4" t="e">
        <f t="shared" si="18"/>
        <v>#VALUE!</v>
      </c>
      <c r="AK77" s="4" t="e">
        <f t="shared" si="19"/>
        <v>#VALUE!</v>
      </c>
      <c r="AL77" s="4" t="e">
        <f t="shared" si="20"/>
        <v>#VALUE!</v>
      </c>
    </row>
    <row r="78" spans="1:38" ht="15.75" customHeight="1" thickBot="1" x14ac:dyDescent="0.3">
      <c r="A78" s="350"/>
      <c r="B78" s="351"/>
      <c r="C78" s="351"/>
      <c r="D78" s="560"/>
      <c r="E78" s="561"/>
      <c r="F78" s="351"/>
      <c r="G78" s="354"/>
      <c r="H78" s="357"/>
      <c r="I78" s="353"/>
      <c r="J78" s="354"/>
      <c r="K78" s="65"/>
      <c r="L78" s="61" t="str">
        <f t="shared" si="4"/>
        <v/>
      </c>
      <c r="M78" s="4" t="str">
        <f t="shared" si="5"/>
        <v/>
      </c>
      <c r="N78" s="67" t="str">
        <f>IF(U78&lt;MIN($D$5,$D$10),"",INDEX($U$35:$Z69,1,B78+1))</f>
        <v/>
      </c>
      <c r="O78" s="66" t="str">
        <f t="shared" si="6"/>
        <v/>
      </c>
      <c r="P78" s="66">
        <f t="shared" si="21"/>
        <v>0</v>
      </c>
      <c r="Q78" s="351"/>
      <c r="R78" s="351"/>
      <c r="S78" s="19" t="str">
        <f t="shared" si="22"/>
        <v/>
      </c>
      <c r="T78" s="62" t="str">
        <f t="shared" si="27"/>
        <v/>
      </c>
      <c r="U78" s="25">
        <f t="shared" si="7"/>
        <v>0</v>
      </c>
      <c r="V78" s="21">
        <f t="shared" si="23"/>
        <v>0</v>
      </c>
      <c r="W78" s="4" t="str">
        <f t="shared" si="8"/>
        <v/>
      </c>
      <c r="X78" s="4" t="e">
        <f t="shared" si="9"/>
        <v>#VALUE!</v>
      </c>
      <c r="Y78" s="4">
        <f t="shared" si="24"/>
        <v>0</v>
      </c>
      <c r="Z78" s="4">
        <f t="shared" si="10"/>
        <v>0</v>
      </c>
      <c r="AA78" s="4" t="e">
        <f t="shared" si="11"/>
        <v>#VALUE!</v>
      </c>
      <c r="AB78" s="4" t="e">
        <f t="shared" si="12"/>
        <v>#VALUE!</v>
      </c>
      <c r="AC78" s="4" t="e">
        <f t="shared" si="25"/>
        <v>#VALUE!</v>
      </c>
      <c r="AD78" s="4" t="e">
        <f t="shared" si="13"/>
        <v>#VALUE!</v>
      </c>
      <c r="AE78" s="4" t="e">
        <f t="shared" si="26"/>
        <v>#VALUE!</v>
      </c>
      <c r="AF78" s="4" t="e">
        <f t="shared" si="14"/>
        <v>#VALUE!</v>
      </c>
      <c r="AG78" s="4" t="e">
        <f t="shared" si="15"/>
        <v>#VALUE!</v>
      </c>
      <c r="AH78" s="4" t="e">
        <f t="shared" si="16"/>
        <v>#VALUE!</v>
      </c>
      <c r="AI78" s="4" t="e">
        <f t="shared" si="17"/>
        <v>#VALUE!</v>
      </c>
      <c r="AJ78" s="4" t="e">
        <f t="shared" si="18"/>
        <v>#VALUE!</v>
      </c>
      <c r="AK78" s="4" t="e">
        <f t="shared" si="19"/>
        <v>#VALUE!</v>
      </c>
      <c r="AL78" s="4" t="e">
        <f t="shared" si="20"/>
        <v>#VALUE!</v>
      </c>
    </row>
    <row r="79" spans="1:38" ht="15" customHeight="1" thickBot="1" x14ac:dyDescent="0.3">
      <c r="A79" s="350"/>
      <c r="B79" s="351"/>
      <c r="C79" s="351"/>
      <c r="D79" s="560"/>
      <c r="E79" s="561"/>
      <c r="F79" s="351"/>
      <c r="G79" s="354"/>
      <c r="H79" s="353"/>
      <c r="I79" s="353"/>
      <c r="J79" s="354"/>
      <c r="K79" s="65"/>
      <c r="L79" s="61" t="str">
        <f t="shared" si="4"/>
        <v/>
      </c>
      <c r="M79" s="4" t="str">
        <f t="shared" si="5"/>
        <v/>
      </c>
      <c r="N79" s="67" t="str">
        <f>IF(U79&lt;MIN($D$5,$D$10),"",INDEX($U$35:$Z70,1,B79+1))</f>
        <v/>
      </c>
      <c r="O79" s="66" t="str">
        <f t="shared" si="6"/>
        <v/>
      </c>
      <c r="P79" s="66">
        <f t="shared" si="21"/>
        <v>0</v>
      </c>
      <c r="Q79" s="351"/>
      <c r="R79" s="351"/>
      <c r="S79" s="19" t="str">
        <f t="shared" si="22"/>
        <v/>
      </c>
      <c r="T79" s="62" t="str">
        <f t="shared" si="27"/>
        <v/>
      </c>
      <c r="U79" s="25">
        <f t="shared" si="7"/>
        <v>0</v>
      </c>
      <c r="V79" s="21">
        <f t="shared" si="23"/>
        <v>0</v>
      </c>
      <c r="W79" s="4" t="str">
        <f t="shared" si="8"/>
        <v/>
      </c>
      <c r="X79" s="4" t="e">
        <f t="shared" si="9"/>
        <v>#VALUE!</v>
      </c>
      <c r="Y79" s="4">
        <f t="shared" si="24"/>
        <v>0</v>
      </c>
      <c r="Z79" s="4">
        <f t="shared" si="10"/>
        <v>0</v>
      </c>
      <c r="AA79" s="4" t="e">
        <f t="shared" si="11"/>
        <v>#VALUE!</v>
      </c>
      <c r="AB79" s="4" t="e">
        <f t="shared" si="12"/>
        <v>#VALUE!</v>
      </c>
      <c r="AC79" s="4" t="e">
        <f t="shared" si="25"/>
        <v>#VALUE!</v>
      </c>
      <c r="AD79" s="4" t="e">
        <f t="shared" si="13"/>
        <v>#VALUE!</v>
      </c>
      <c r="AE79" s="4" t="e">
        <f t="shared" si="26"/>
        <v>#VALUE!</v>
      </c>
      <c r="AF79" s="4" t="e">
        <f t="shared" si="14"/>
        <v>#VALUE!</v>
      </c>
      <c r="AG79" s="4" t="e">
        <f t="shared" si="15"/>
        <v>#VALUE!</v>
      </c>
      <c r="AH79" s="4" t="e">
        <f t="shared" si="16"/>
        <v>#VALUE!</v>
      </c>
      <c r="AI79" s="4" t="e">
        <f t="shared" si="17"/>
        <v>#VALUE!</v>
      </c>
      <c r="AJ79" s="4" t="e">
        <f t="shared" si="18"/>
        <v>#VALUE!</v>
      </c>
      <c r="AK79" s="4" t="e">
        <f t="shared" si="19"/>
        <v>#VALUE!</v>
      </c>
      <c r="AL79" s="4" t="e">
        <f t="shared" si="20"/>
        <v>#VALUE!</v>
      </c>
    </row>
    <row r="80" spans="1:38" ht="15" customHeight="1" thickBot="1" x14ac:dyDescent="0.3">
      <c r="A80" s="350"/>
      <c r="B80" s="351"/>
      <c r="C80" s="351"/>
      <c r="D80" s="560"/>
      <c r="E80" s="561"/>
      <c r="F80" s="351"/>
      <c r="G80" s="354"/>
      <c r="H80" s="357"/>
      <c r="I80" s="353"/>
      <c r="J80" s="354"/>
      <c r="K80" s="65"/>
      <c r="L80" s="61" t="str">
        <f t="shared" si="4"/>
        <v/>
      </c>
      <c r="M80" s="4" t="str">
        <f t="shared" si="5"/>
        <v/>
      </c>
      <c r="N80" s="67" t="str">
        <f>IF(U80&lt;MIN($D$5,$D$10),"",INDEX($U$35:$Z71,1,B80+1))</f>
        <v/>
      </c>
      <c r="O80" s="66" t="str">
        <f t="shared" si="6"/>
        <v/>
      </c>
      <c r="P80" s="66">
        <f t="shared" si="21"/>
        <v>0</v>
      </c>
      <c r="Q80" s="351"/>
      <c r="R80" s="351"/>
      <c r="S80" s="19" t="str">
        <f t="shared" si="22"/>
        <v/>
      </c>
      <c r="T80" s="62" t="str">
        <f t="shared" si="27"/>
        <v/>
      </c>
      <c r="U80" s="25">
        <f t="shared" si="7"/>
        <v>0</v>
      </c>
      <c r="V80" s="21">
        <f t="shared" si="23"/>
        <v>0</v>
      </c>
      <c r="W80" s="4" t="str">
        <f t="shared" si="8"/>
        <v/>
      </c>
      <c r="X80" s="4" t="e">
        <f t="shared" si="9"/>
        <v>#VALUE!</v>
      </c>
      <c r="Y80" s="4">
        <f t="shared" si="24"/>
        <v>0</v>
      </c>
      <c r="Z80" s="4">
        <f t="shared" si="10"/>
        <v>0</v>
      </c>
      <c r="AA80" s="4" t="e">
        <f t="shared" si="11"/>
        <v>#VALUE!</v>
      </c>
      <c r="AB80" s="4" t="e">
        <f t="shared" si="12"/>
        <v>#VALUE!</v>
      </c>
      <c r="AC80" s="4" t="e">
        <f t="shared" si="25"/>
        <v>#VALUE!</v>
      </c>
      <c r="AD80" s="4" t="e">
        <f t="shared" si="13"/>
        <v>#VALUE!</v>
      </c>
      <c r="AE80" s="4" t="e">
        <f t="shared" si="26"/>
        <v>#VALUE!</v>
      </c>
      <c r="AF80" s="4" t="e">
        <f t="shared" si="14"/>
        <v>#VALUE!</v>
      </c>
      <c r="AG80" s="4" t="e">
        <f t="shared" si="15"/>
        <v>#VALUE!</v>
      </c>
      <c r="AH80" s="4" t="e">
        <f t="shared" si="16"/>
        <v>#VALUE!</v>
      </c>
      <c r="AI80" s="4" t="e">
        <f t="shared" si="17"/>
        <v>#VALUE!</v>
      </c>
      <c r="AJ80" s="4" t="e">
        <f t="shared" si="18"/>
        <v>#VALUE!</v>
      </c>
      <c r="AK80" s="4" t="e">
        <f t="shared" si="19"/>
        <v>#VALUE!</v>
      </c>
      <c r="AL80" s="4" t="e">
        <f t="shared" si="20"/>
        <v>#VALUE!</v>
      </c>
    </row>
    <row r="81" spans="1:38" ht="15" customHeight="1" thickBot="1" x14ac:dyDescent="0.3">
      <c r="A81" s="350"/>
      <c r="B81" s="351"/>
      <c r="C81" s="351"/>
      <c r="D81" s="560"/>
      <c r="E81" s="561"/>
      <c r="F81" s="351"/>
      <c r="G81" s="354"/>
      <c r="H81" s="357"/>
      <c r="I81" s="353"/>
      <c r="J81" s="354"/>
      <c r="K81" s="65"/>
      <c r="L81" s="61" t="str">
        <f t="shared" si="4"/>
        <v/>
      </c>
      <c r="M81" s="4" t="str">
        <f t="shared" si="5"/>
        <v/>
      </c>
      <c r="N81" s="4" t="str">
        <f>IF(U81&lt;MIN($D$5,$D$10),"",INDEX($U$35:$Z72,1,B81+1))</f>
        <v/>
      </c>
      <c r="O81" s="5" t="str">
        <f t="shared" si="6"/>
        <v/>
      </c>
      <c r="P81" s="5">
        <f t="shared" si="21"/>
        <v>0</v>
      </c>
      <c r="Q81" s="351"/>
      <c r="R81" s="351"/>
      <c r="S81" s="19" t="str">
        <f t="shared" si="22"/>
        <v/>
      </c>
      <c r="T81" s="62" t="str">
        <f t="shared" si="27"/>
        <v/>
      </c>
      <c r="U81" s="25">
        <f t="shared" si="7"/>
        <v>0</v>
      </c>
      <c r="V81" s="21">
        <f t="shared" si="23"/>
        <v>0</v>
      </c>
      <c r="W81" s="4" t="str">
        <f t="shared" si="8"/>
        <v/>
      </c>
      <c r="X81" s="4" t="e">
        <f t="shared" si="9"/>
        <v>#VALUE!</v>
      </c>
      <c r="Y81" s="4">
        <f t="shared" si="24"/>
        <v>0</v>
      </c>
      <c r="Z81" s="4">
        <f t="shared" si="10"/>
        <v>0</v>
      </c>
      <c r="AA81" s="4" t="e">
        <f t="shared" si="11"/>
        <v>#VALUE!</v>
      </c>
      <c r="AB81" s="4" t="e">
        <f t="shared" si="12"/>
        <v>#VALUE!</v>
      </c>
      <c r="AC81" s="4" t="e">
        <f t="shared" si="25"/>
        <v>#VALUE!</v>
      </c>
      <c r="AD81" s="4" t="e">
        <f t="shared" si="13"/>
        <v>#VALUE!</v>
      </c>
      <c r="AE81" s="4" t="e">
        <f t="shared" si="26"/>
        <v>#VALUE!</v>
      </c>
      <c r="AF81" s="4" t="e">
        <f t="shared" si="14"/>
        <v>#VALUE!</v>
      </c>
      <c r="AG81" s="4" t="e">
        <f t="shared" si="15"/>
        <v>#VALUE!</v>
      </c>
      <c r="AH81" s="4" t="e">
        <f t="shared" si="16"/>
        <v>#VALUE!</v>
      </c>
      <c r="AI81" s="4" t="e">
        <f t="shared" si="17"/>
        <v>#VALUE!</v>
      </c>
      <c r="AJ81" s="4" t="e">
        <f t="shared" si="18"/>
        <v>#VALUE!</v>
      </c>
      <c r="AK81" s="4" t="e">
        <f t="shared" si="19"/>
        <v>#VALUE!</v>
      </c>
      <c r="AL81" s="4" t="e">
        <f t="shared" si="20"/>
        <v>#VALUE!</v>
      </c>
    </row>
    <row r="82" spans="1:38" ht="15" customHeight="1" thickBot="1" x14ac:dyDescent="0.3">
      <c r="A82" s="350"/>
      <c r="B82" s="351"/>
      <c r="C82" s="351"/>
      <c r="D82" s="560"/>
      <c r="E82" s="561"/>
      <c r="F82" s="351"/>
      <c r="G82" s="354"/>
      <c r="H82" s="357"/>
      <c r="I82" s="353"/>
      <c r="J82" s="354"/>
      <c r="K82" s="65"/>
      <c r="L82" s="61" t="str">
        <f t="shared" si="4"/>
        <v/>
      </c>
      <c r="M82" s="4" t="str">
        <f t="shared" si="5"/>
        <v/>
      </c>
      <c r="N82" s="4" t="str">
        <f>IF(U82&lt;MIN($D$5,$D$10),"",INDEX($U$35:$Z73,1,B82+1))</f>
        <v/>
      </c>
      <c r="O82" s="5" t="str">
        <f t="shared" si="6"/>
        <v/>
      </c>
      <c r="P82" s="5">
        <f t="shared" si="21"/>
        <v>0</v>
      </c>
      <c r="Q82" s="351"/>
      <c r="R82" s="351"/>
      <c r="S82" s="19" t="str">
        <f t="shared" si="22"/>
        <v/>
      </c>
      <c r="T82" s="62" t="str">
        <f t="shared" si="27"/>
        <v/>
      </c>
      <c r="U82" s="25">
        <f t="shared" si="7"/>
        <v>0</v>
      </c>
      <c r="V82" s="21">
        <f t="shared" si="23"/>
        <v>0</v>
      </c>
      <c r="W82" s="4" t="str">
        <f t="shared" si="8"/>
        <v/>
      </c>
      <c r="X82" s="4" t="e">
        <f t="shared" si="9"/>
        <v>#VALUE!</v>
      </c>
      <c r="Y82" s="4">
        <f t="shared" si="24"/>
        <v>0</v>
      </c>
      <c r="Z82" s="4">
        <f t="shared" si="10"/>
        <v>0</v>
      </c>
      <c r="AA82" s="4" t="e">
        <f t="shared" si="11"/>
        <v>#VALUE!</v>
      </c>
      <c r="AB82" s="4" t="e">
        <f t="shared" si="12"/>
        <v>#VALUE!</v>
      </c>
      <c r="AC82" s="4" t="e">
        <f t="shared" si="25"/>
        <v>#VALUE!</v>
      </c>
      <c r="AD82" s="4" t="e">
        <f t="shared" si="13"/>
        <v>#VALUE!</v>
      </c>
      <c r="AE82" s="4" t="e">
        <f t="shared" si="26"/>
        <v>#VALUE!</v>
      </c>
      <c r="AF82" s="4" t="e">
        <f t="shared" si="14"/>
        <v>#VALUE!</v>
      </c>
      <c r="AG82" s="4" t="e">
        <f t="shared" si="15"/>
        <v>#VALUE!</v>
      </c>
      <c r="AH82" s="4" t="e">
        <f t="shared" si="16"/>
        <v>#VALUE!</v>
      </c>
      <c r="AI82" s="4" t="e">
        <f t="shared" si="17"/>
        <v>#VALUE!</v>
      </c>
      <c r="AJ82" s="4" t="e">
        <f t="shared" si="18"/>
        <v>#VALUE!</v>
      </c>
      <c r="AK82" s="4" t="e">
        <f t="shared" si="19"/>
        <v>#VALUE!</v>
      </c>
      <c r="AL82" s="4" t="e">
        <f t="shared" si="20"/>
        <v>#VALUE!</v>
      </c>
    </row>
    <row r="83" spans="1:38" ht="15" customHeight="1" thickBot="1" x14ac:dyDescent="0.3">
      <c r="A83" s="350"/>
      <c r="B83" s="351"/>
      <c r="C83" s="351"/>
      <c r="D83" s="560"/>
      <c r="E83" s="561"/>
      <c r="F83" s="351"/>
      <c r="G83" s="354"/>
      <c r="H83" s="357"/>
      <c r="I83" s="353"/>
      <c r="J83" s="354"/>
      <c r="K83" s="65"/>
      <c r="L83" s="61" t="str">
        <f t="shared" si="4"/>
        <v/>
      </c>
      <c r="M83" s="4" t="str">
        <f t="shared" si="5"/>
        <v/>
      </c>
      <c r="N83" s="4" t="str">
        <f>IF(U83&lt;MIN($D$5,$D$10),"",INDEX($U$35:$Z74,1,B83+1))</f>
        <v/>
      </c>
      <c r="O83" s="5" t="str">
        <f t="shared" si="6"/>
        <v/>
      </c>
      <c r="P83" s="5">
        <f t="shared" si="21"/>
        <v>0</v>
      </c>
      <c r="Q83" s="351"/>
      <c r="R83" s="351"/>
      <c r="S83" s="19" t="str">
        <f t="shared" si="22"/>
        <v/>
      </c>
      <c r="T83" s="62" t="str">
        <f t="shared" si="27"/>
        <v/>
      </c>
      <c r="U83" s="25">
        <f t="shared" ref="U83:U99" si="28">IF(AND(G83&gt;0,J83&gt;0),J83,G83)</f>
        <v>0</v>
      </c>
      <c r="V83" s="21">
        <f t="shared" si="23"/>
        <v>0</v>
      </c>
      <c r="W83" s="4" t="str">
        <f t="shared" ref="W83:W99" si="29">IF(C83="Low",1,IF(C83="High",2,""))</f>
        <v/>
      </c>
      <c r="X83" s="4" t="e">
        <f t="shared" si="9"/>
        <v>#VALUE!</v>
      </c>
      <c r="Y83" s="4">
        <f t="shared" si="24"/>
        <v>0</v>
      </c>
      <c r="Z83" s="4">
        <f t="shared" si="10"/>
        <v>0</v>
      </c>
      <c r="AA83" s="4" t="e">
        <f t="shared" ref="AA83:AA99" si="30">X83</f>
        <v>#VALUE!</v>
      </c>
      <c r="AB83" s="4" t="e">
        <f t="shared" ref="AB83:AB99" si="31">MIN(X83,Y83)</f>
        <v>#VALUE!</v>
      </c>
      <c r="AC83" s="4" t="e">
        <f t="shared" si="25"/>
        <v>#VALUE!</v>
      </c>
      <c r="AD83" s="4" t="e">
        <f t="shared" ref="AD83:AD99" si="32">MAX(X83,Z83)</f>
        <v>#VALUE!</v>
      </c>
      <c r="AE83" s="4" t="e">
        <f t="shared" si="26"/>
        <v>#VALUE!</v>
      </c>
      <c r="AF83" s="4" t="e">
        <f t="shared" ref="AF83:AF99" si="33">X83</f>
        <v>#VALUE!</v>
      </c>
      <c r="AG83" s="4" t="e">
        <f t="shared" ref="AG83:AG99" si="34">IF(N83+Q83+R83&gt;X83,"Overcharge","")</f>
        <v>#VALUE!</v>
      </c>
      <c r="AH83" s="4" t="e">
        <f t="shared" ref="AH83:AH99" si="35">IF(R83+N83&gt;MIN(X83,Y83),"Overcharge","")</f>
        <v>#VALUE!</v>
      </c>
      <c r="AI83" s="4" t="e">
        <f t="shared" ref="AI83:AI99" si="36">IF(OR(N83+R83&gt;Y83,N83+Q83+R83&gt;X83),"Overcharge","")</f>
        <v>#VALUE!</v>
      </c>
      <c r="AJ83" s="4" t="e">
        <f t="shared" ref="AJ83:AJ99" si="37">IF(N83+Q83+R83&gt;MAX(X83,Z83),"Overcharge","")</f>
        <v>#VALUE!</v>
      </c>
      <c r="AK83" s="4" t="e">
        <f t="shared" ref="AK83:AK99" si="38">IF(OR(R83+N83&gt;Y83,R83+Q83+N83&gt;X83),"Overcharge","")</f>
        <v>#VALUE!</v>
      </c>
      <c r="AL83" s="4" t="e">
        <f t="shared" ref="AL83:AL99" si="39">IF(R83+N83+Q83&gt;X83,"Overcharge","")</f>
        <v>#VALUE!</v>
      </c>
    </row>
    <row r="84" spans="1:38" ht="15" customHeight="1" thickBot="1" x14ac:dyDescent="0.3">
      <c r="A84" s="350"/>
      <c r="B84" s="351"/>
      <c r="C84" s="351"/>
      <c r="D84" s="560"/>
      <c r="E84" s="561"/>
      <c r="F84" s="351"/>
      <c r="G84" s="354"/>
      <c r="H84" s="357"/>
      <c r="I84" s="353"/>
      <c r="J84" s="354"/>
      <c r="K84" s="65"/>
      <c r="L84" s="61" t="str">
        <f t="shared" si="4"/>
        <v/>
      </c>
      <c r="M84" s="4" t="str">
        <f t="shared" si="5"/>
        <v/>
      </c>
      <c r="N84" s="4" t="str">
        <f>IF(U84&lt;MIN($D$5,$D$10),"",INDEX($U$35:$Z75,1,B84+1))</f>
        <v/>
      </c>
      <c r="O84" s="5" t="str">
        <f t="shared" si="6"/>
        <v/>
      </c>
      <c r="P84" s="5">
        <f t="shared" si="21"/>
        <v>0</v>
      </c>
      <c r="Q84" s="351"/>
      <c r="R84" s="351"/>
      <c r="S84" s="19" t="str">
        <f t="shared" si="22"/>
        <v/>
      </c>
      <c r="T84" s="62" t="str">
        <f t="shared" si="27"/>
        <v/>
      </c>
      <c r="U84" s="25">
        <f t="shared" si="28"/>
        <v>0</v>
      </c>
      <c r="V84" s="21">
        <f t="shared" si="23"/>
        <v>0</v>
      </c>
      <c r="W84" s="4" t="str">
        <f t="shared" si="29"/>
        <v/>
      </c>
      <c r="X84" s="4" t="e">
        <f t="shared" si="9"/>
        <v>#VALUE!</v>
      </c>
      <c r="Y84" s="4">
        <f t="shared" si="24"/>
        <v>0</v>
      </c>
      <c r="Z84" s="4">
        <f t="shared" si="10"/>
        <v>0</v>
      </c>
      <c r="AA84" s="4" t="e">
        <f t="shared" si="30"/>
        <v>#VALUE!</v>
      </c>
      <c r="AB84" s="4" t="e">
        <f t="shared" si="31"/>
        <v>#VALUE!</v>
      </c>
      <c r="AC84" s="4" t="e">
        <f t="shared" si="25"/>
        <v>#VALUE!</v>
      </c>
      <c r="AD84" s="4" t="e">
        <f t="shared" si="32"/>
        <v>#VALUE!</v>
      </c>
      <c r="AE84" s="4" t="e">
        <f t="shared" si="26"/>
        <v>#VALUE!</v>
      </c>
      <c r="AF84" s="4" t="e">
        <f t="shared" si="33"/>
        <v>#VALUE!</v>
      </c>
      <c r="AG84" s="4" t="e">
        <f t="shared" si="34"/>
        <v>#VALUE!</v>
      </c>
      <c r="AH84" s="4" t="e">
        <f t="shared" si="35"/>
        <v>#VALUE!</v>
      </c>
      <c r="AI84" s="4" t="e">
        <f t="shared" si="36"/>
        <v>#VALUE!</v>
      </c>
      <c r="AJ84" s="4" t="e">
        <f t="shared" si="37"/>
        <v>#VALUE!</v>
      </c>
      <c r="AK84" s="4" t="e">
        <f t="shared" si="38"/>
        <v>#VALUE!</v>
      </c>
      <c r="AL84" s="4" t="e">
        <f t="shared" si="39"/>
        <v>#VALUE!</v>
      </c>
    </row>
    <row r="85" spans="1:38" ht="15" customHeight="1" thickBot="1" x14ac:dyDescent="0.3">
      <c r="A85" s="350"/>
      <c r="B85" s="351"/>
      <c r="C85" s="351"/>
      <c r="D85" s="560"/>
      <c r="E85" s="561"/>
      <c r="F85" s="351"/>
      <c r="G85" s="354"/>
      <c r="H85" s="357"/>
      <c r="I85" s="353"/>
      <c r="J85" s="354"/>
      <c r="K85" s="65"/>
      <c r="L85" s="61" t="str">
        <f t="shared" si="4"/>
        <v/>
      </c>
      <c r="M85" s="4" t="str">
        <f t="shared" si="5"/>
        <v/>
      </c>
      <c r="N85" s="4" t="str">
        <f>IF(U85&lt;MIN($D$5,$D$10),"",INDEX($U$35:$Z76,1,B85+1))</f>
        <v/>
      </c>
      <c r="O85" s="5" t="str">
        <f t="shared" si="6"/>
        <v/>
      </c>
      <c r="P85" s="5">
        <f t="shared" si="21"/>
        <v>0</v>
      </c>
      <c r="Q85" s="351"/>
      <c r="R85" s="351"/>
      <c r="S85" s="19" t="str">
        <f t="shared" si="22"/>
        <v/>
      </c>
      <c r="T85" s="62" t="str">
        <f t="shared" si="27"/>
        <v/>
      </c>
      <c r="U85" s="25">
        <f t="shared" si="28"/>
        <v>0</v>
      </c>
      <c r="V85" s="21">
        <f t="shared" si="23"/>
        <v>0</v>
      </c>
      <c r="W85" s="4" t="str">
        <f t="shared" si="29"/>
        <v/>
      </c>
      <c r="X85" s="4" t="e">
        <f t="shared" si="9"/>
        <v>#VALUE!</v>
      </c>
      <c r="Y85" s="4">
        <f t="shared" si="24"/>
        <v>0</v>
      </c>
      <c r="Z85" s="4">
        <f t="shared" si="10"/>
        <v>0</v>
      </c>
      <c r="AA85" s="4" t="e">
        <f t="shared" si="30"/>
        <v>#VALUE!</v>
      </c>
      <c r="AB85" s="4" t="e">
        <f t="shared" si="31"/>
        <v>#VALUE!</v>
      </c>
      <c r="AC85" s="4" t="e">
        <f t="shared" si="25"/>
        <v>#VALUE!</v>
      </c>
      <c r="AD85" s="4" t="e">
        <f t="shared" si="32"/>
        <v>#VALUE!</v>
      </c>
      <c r="AE85" s="4" t="e">
        <f t="shared" si="26"/>
        <v>#VALUE!</v>
      </c>
      <c r="AF85" s="4" t="e">
        <f t="shared" si="33"/>
        <v>#VALUE!</v>
      </c>
      <c r="AG85" s="4" t="e">
        <f t="shared" si="34"/>
        <v>#VALUE!</v>
      </c>
      <c r="AH85" s="4" t="e">
        <f t="shared" si="35"/>
        <v>#VALUE!</v>
      </c>
      <c r="AI85" s="4" t="e">
        <f t="shared" si="36"/>
        <v>#VALUE!</v>
      </c>
      <c r="AJ85" s="4" t="e">
        <f t="shared" si="37"/>
        <v>#VALUE!</v>
      </c>
      <c r="AK85" s="4" t="e">
        <f t="shared" si="38"/>
        <v>#VALUE!</v>
      </c>
      <c r="AL85" s="4" t="e">
        <f t="shared" si="39"/>
        <v>#VALUE!</v>
      </c>
    </row>
    <row r="86" spans="1:38" ht="15" customHeight="1" thickBot="1" x14ac:dyDescent="0.3">
      <c r="A86" s="350"/>
      <c r="B86" s="351"/>
      <c r="C86" s="351"/>
      <c r="D86" s="560"/>
      <c r="E86" s="561"/>
      <c r="F86" s="351"/>
      <c r="G86" s="354"/>
      <c r="H86" s="357"/>
      <c r="I86" s="353"/>
      <c r="J86" s="354"/>
      <c r="K86" s="65"/>
      <c r="L86" s="61" t="str">
        <f t="shared" si="4"/>
        <v/>
      </c>
      <c r="M86" s="4" t="str">
        <f t="shared" si="5"/>
        <v/>
      </c>
      <c r="N86" s="4" t="str">
        <f>IF(U86&lt;MIN($D$5,$D$10),"",INDEX($U$35:$Z77,1,B86+1))</f>
        <v/>
      </c>
      <c r="O86" s="5" t="str">
        <f t="shared" si="6"/>
        <v/>
      </c>
      <c r="P86" s="5">
        <f t="shared" si="21"/>
        <v>0</v>
      </c>
      <c r="Q86" s="351"/>
      <c r="R86" s="351"/>
      <c r="S86" s="19" t="str">
        <f t="shared" si="22"/>
        <v/>
      </c>
      <c r="T86" s="62" t="str">
        <f t="shared" si="27"/>
        <v/>
      </c>
      <c r="U86" s="25">
        <f t="shared" si="28"/>
        <v>0</v>
      </c>
      <c r="V86" s="21">
        <f t="shared" si="23"/>
        <v>0</v>
      </c>
      <c r="W86" s="4" t="str">
        <f t="shared" si="29"/>
        <v/>
      </c>
      <c r="X86" s="4" t="e">
        <f t="shared" si="9"/>
        <v>#VALUE!</v>
      </c>
      <c r="Y86" s="4">
        <f t="shared" si="24"/>
        <v>0</v>
      </c>
      <c r="Z86" s="4">
        <f t="shared" si="10"/>
        <v>0</v>
      </c>
      <c r="AA86" s="4" t="e">
        <f t="shared" si="30"/>
        <v>#VALUE!</v>
      </c>
      <c r="AB86" s="4" t="e">
        <f t="shared" si="31"/>
        <v>#VALUE!</v>
      </c>
      <c r="AC86" s="4" t="e">
        <f t="shared" si="25"/>
        <v>#VALUE!</v>
      </c>
      <c r="AD86" s="4" t="e">
        <f t="shared" si="32"/>
        <v>#VALUE!</v>
      </c>
      <c r="AE86" s="4" t="e">
        <f t="shared" si="26"/>
        <v>#VALUE!</v>
      </c>
      <c r="AF86" s="4" t="e">
        <f t="shared" si="33"/>
        <v>#VALUE!</v>
      </c>
      <c r="AG86" s="4" t="e">
        <f t="shared" si="34"/>
        <v>#VALUE!</v>
      </c>
      <c r="AH86" s="4" t="e">
        <f t="shared" si="35"/>
        <v>#VALUE!</v>
      </c>
      <c r="AI86" s="4" t="e">
        <f t="shared" si="36"/>
        <v>#VALUE!</v>
      </c>
      <c r="AJ86" s="4" t="e">
        <f t="shared" si="37"/>
        <v>#VALUE!</v>
      </c>
      <c r="AK86" s="4" t="e">
        <f t="shared" si="38"/>
        <v>#VALUE!</v>
      </c>
      <c r="AL86" s="4" t="e">
        <f t="shared" si="39"/>
        <v>#VALUE!</v>
      </c>
    </row>
    <row r="87" spans="1:38" ht="15" customHeight="1" thickBot="1" x14ac:dyDescent="0.3">
      <c r="A87" s="350"/>
      <c r="B87" s="351"/>
      <c r="C87" s="351"/>
      <c r="D87" s="560"/>
      <c r="E87" s="561"/>
      <c r="F87" s="351"/>
      <c r="G87" s="354"/>
      <c r="H87" s="357"/>
      <c r="I87" s="353"/>
      <c r="J87" s="354"/>
      <c r="K87" s="65"/>
      <c r="L87" s="61" t="str">
        <f t="shared" si="4"/>
        <v/>
      </c>
      <c r="M87" s="4" t="str">
        <f t="shared" si="5"/>
        <v/>
      </c>
      <c r="N87" s="4" t="str">
        <f>IF(U87&lt;MIN($D$5,$D$10),"",INDEX($U$35:$Z78,1,B87+1))</f>
        <v/>
      </c>
      <c r="O87" s="5" t="str">
        <f t="shared" si="6"/>
        <v/>
      </c>
      <c r="P87" s="5">
        <f t="shared" si="21"/>
        <v>0</v>
      </c>
      <c r="Q87" s="351"/>
      <c r="R87" s="351"/>
      <c r="S87" s="19" t="str">
        <f t="shared" si="22"/>
        <v/>
      </c>
      <c r="T87" s="62" t="str">
        <f t="shared" si="27"/>
        <v/>
      </c>
      <c r="U87" s="25">
        <f t="shared" si="28"/>
        <v>0</v>
      </c>
      <c r="V87" s="21">
        <f t="shared" si="23"/>
        <v>0</v>
      </c>
      <c r="W87" s="4" t="str">
        <f t="shared" si="29"/>
        <v/>
      </c>
      <c r="X87" s="4" t="e">
        <f t="shared" si="9"/>
        <v>#VALUE!</v>
      </c>
      <c r="Y87" s="4">
        <f t="shared" si="24"/>
        <v>0</v>
      </c>
      <c r="Z87" s="4">
        <f t="shared" si="10"/>
        <v>0</v>
      </c>
      <c r="AA87" s="4" t="e">
        <f t="shared" si="30"/>
        <v>#VALUE!</v>
      </c>
      <c r="AB87" s="4" t="e">
        <f t="shared" si="31"/>
        <v>#VALUE!</v>
      </c>
      <c r="AC87" s="4" t="e">
        <f t="shared" si="25"/>
        <v>#VALUE!</v>
      </c>
      <c r="AD87" s="4" t="e">
        <f t="shared" si="32"/>
        <v>#VALUE!</v>
      </c>
      <c r="AE87" s="4" t="e">
        <f t="shared" si="26"/>
        <v>#VALUE!</v>
      </c>
      <c r="AF87" s="4" t="e">
        <f t="shared" si="33"/>
        <v>#VALUE!</v>
      </c>
      <c r="AG87" s="4" t="e">
        <f t="shared" si="34"/>
        <v>#VALUE!</v>
      </c>
      <c r="AH87" s="4" t="e">
        <f t="shared" si="35"/>
        <v>#VALUE!</v>
      </c>
      <c r="AI87" s="4" t="e">
        <f t="shared" si="36"/>
        <v>#VALUE!</v>
      </c>
      <c r="AJ87" s="4" t="e">
        <f t="shared" si="37"/>
        <v>#VALUE!</v>
      </c>
      <c r="AK87" s="4" t="e">
        <f t="shared" si="38"/>
        <v>#VALUE!</v>
      </c>
      <c r="AL87" s="4" t="e">
        <f t="shared" si="39"/>
        <v>#VALUE!</v>
      </c>
    </row>
    <row r="88" spans="1:38" ht="15" customHeight="1" thickBot="1" x14ac:dyDescent="0.3">
      <c r="A88" s="350"/>
      <c r="B88" s="351"/>
      <c r="C88" s="351"/>
      <c r="D88" s="560"/>
      <c r="E88" s="561"/>
      <c r="F88" s="351"/>
      <c r="G88" s="354"/>
      <c r="H88" s="357"/>
      <c r="I88" s="353"/>
      <c r="J88" s="354"/>
      <c r="K88" s="65"/>
      <c r="L88" s="61" t="str">
        <f t="shared" si="4"/>
        <v/>
      </c>
      <c r="M88" s="4" t="str">
        <f t="shared" si="5"/>
        <v/>
      </c>
      <c r="N88" s="4" t="str">
        <f>IF(U88&lt;MIN($D$5,$D$10),"",INDEX($U$35:$Z79,1,B88+1))</f>
        <v/>
      </c>
      <c r="O88" s="5" t="str">
        <f t="shared" si="6"/>
        <v/>
      </c>
      <c r="P88" s="5">
        <f t="shared" si="21"/>
        <v>0</v>
      </c>
      <c r="Q88" s="351"/>
      <c r="R88" s="351"/>
      <c r="S88" s="19" t="str">
        <f t="shared" si="22"/>
        <v/>
      </c>
      <c r="T88" s="62" t="str">
        <f t="shared" si="27"/>
        <v/>
      </c>
      <c r="U88" s="25">
        <f t="shared" si="28"/>
        <v>0</v>
      </c>
      <c r="V88" s="21">
        <f t="shared" si="23"/>
        <v>0</v>
      </c>
      <c r="W88" s="4" t="str">
        <f t="shared" si="29"/>
        <v/>
      </c>
      <c r="X88" s="4" t="e">
        <f t="shared" si="9"/>
        <v>#VALUE!</v>
      </c>
      <c r="Y88" s="4">
        <f t="shared" si="24"/>
        <v>0</v>
      </c>
      <c r="Z88" s="4">
        <f t="shared" si="10"/>
        <v>0</v>
      </c>
      <c r="AA88" s="4" t="e">
        <f t="shared" si="30"/>
        <v>#VALUE!</v>
      </c>
      <c r="AB88" s="4" t="e">
        <f t="shared" si="31"/>
        <v>#VALUE!</v>
      </c>
      <c r="AC88" s="4" t="e">
        <f t="shared" si="25"/>
        <v>#VALUE!</v>
      </c>
      <c r="AD88" s="4" t="e">
        <f t="shared" si="32"/>
        <v>#VALUE!</v>
      </c>
      <c r="AE88" s="4" t="e">
        <f t="shared" si="26"/>
        <v>#VALUE!</v>
      </c>
      <c r="AF88" s="4" t="e">
        <f t="shared" si="33"/>
        <v>#VALUE!</v>
      </c>
      <c r="AG88" s="4" t="e">
        <f t="shared" si="34"/>
        <v>#VALUE!</v>
      </c>
      <c r="AH88" s="4" t="e">
        <f t="shared" si="35"/>
        <v>#VALUE!</v>
      </c>
      <c r="AI88" s="4" t="e">
        <f t="shared" si="36"/>
        <v>#VALUE!</v>
      </c>
      <c r="AJ88" s="4" t="e">
        <f t="shared" si="37"/>
        <v>#VALUE!</v>
      </c>
      <c r="AK88" s="4" t="e">
        <f t="shared" si="38"/>
        <v>#VALUE!</v>
      </c>
      <c r="AL88" s="4" t="e">
        <f t="shared" si="39"/>
        <v>#VALUE!</v>
      </c>
    </row>
    <row r="89" spans="1:38" ht="15" customHeight="1" thickBot="1" x14ac:dyDescent="0.3">
      <c r="A89" s="350"/>
      <c r="B89" s="351"/>
      <c r="C89" s="351"/>
      <c r="D89" s="560"/>
      <c r="E89" s="561"/>
      <c r="F89" s="351"/>
      <c r="G89" s="354"/>
      <c r="H89" s="357"/>
      <c r="I89" s="353"/>
      <c r="J89" s="354"/>
      <c r="K89" s="65"/>
      <c r="L89" s="61" t="str">
        <f t="shared" si="4"/>
        <v/>
      </c>
      <c r="M89" s="4" t="str">
        <f t="shared" si="5"/>
        <v/>
      </c>
      <c r="N89" s="4" t="str">
        <f>IF(U89&lt;MIN($D$5,$D$10),"",INDEX($U$35:$Z80,1,B89+1))</f>
        <v/>
      </c>
      <c r="O89" s="5" t="str">
        <f t="shared" si="6"/>
        <v/>
      </c>
      <c r="P89" s="5">
        <f t="shared" si="21"/>
        <v>0</v>
      </c>
      <c r="Q89" s="351"/>
      <c r="R89" s="351"/>
      <c r="S89" s="19" t="str">
        <f t="shared" si="22"/>
        <v/>
      </c>
      <c r="T89" s="62" t="str">
        <f t="shared" si="27"/>
        <v/>
      </c>
      <c r="U89" s="25">
        <f t="shared" si="28"/>
        <v>0</v>
      </c>
      <c r="V89" s="21">
        <f t="shared" si="23"/>
        <v>0</v>
      </c>
      <c r="W89" s="4" t="str">
        <f t="shared" si="29"/>
        <v/>
      </c>
      <c r="X89" s="4" t="e">
        <f t="shared" si="9"/>
        <v>#VALUE!</v>
      </c>
      <c r="Y89" s="4">
        <f t="shared" si="24"/>
        <v>0</v>
      </c>
      <c r="Z89" s="4">
        <f t="shared" si="10"/>
        <v>0</v>
      </c>
      <c r="AA89" s="4" t="e">
        <f t="shared" si="30"/>
        <v>#VALUE!</v>
      </c>
      <c r="AB89" s="4" t="e">
        <f t="shared" si="31"/>
        <v>#VALUE!</v>
      </c>
      <c r="AC89" s="4" t="e">
        <f t="shared" si="25"/>
        <v>#VALUE!</v>
      </c>
      <c r="AD89" s="4" t="e">
        <f t="shared" si="32"/>
        <v>#VALUE!</v>
      </c>
      <c r="AE89" s="4" t="e">
        <f t="shared" si="26"/>
        <v>#VALUE!</v>
      </c>
      <c r="AF89" s="4" t="e">
        <f t="shared" si="33"/>
        <v>#VALUE!</v>
      </c>
      <c r="AG89" s="4" t="e">
        <f t="shared" si="34"/>
        <v>#VALUE!</v>
      </c>
      <c r="AH89" s="4" t="e">
        <f t="shared" si="35"/>
        <v>#VALUE!</v>
      </c>
      <c r="AI89" s="4" t="e">
        <f t="shared" si="36"/>
        <v>#VALUE!</v>
      </c>
      <c r="AJ89" s="4" t="e">
        <f t="shared" si="37"/>
        <v>#VALUE!</v>
      </c>
      <c r="AK89" s="4" t="e">
        <f t="shared" si="38"/>
        <v>#VALUE!</v>
      </c>
      <c r="AL89" s="4" t="e">
        <f t="shared" si="39"/>
        <v>#VALUE!</v>
      </c>
    </row>
    <row r="90" spans="1:38" ht="15" customHeight="1" thickBot="1" x14ac:dyDescent="0.3">
      <c r="A90" s="350"/>
      <c r="B90" s="351"/>
      <c r="C90" s="351"/>
      <c r="D90" s="560"/>
      <c r="E90" s="561"/>
      <c r="F90" s="351"/>
      <c r="G90" s="354"/>
      <c r="H90" s="357"/>
      <c r="I90" s="353"/>
      <c r="J90" s="354"/>
      <c r="K90" s="65"/>
      <c r="L90" s="61" t="str">
        <f t="shared" si="4"/>
        <v/>
      </c>
      <c r="M90" s="4" t="str">
        <f t="shared" si="5"/>
        <v/>
      </c>
      <c r="N90" s="4" t="str">
        <f>IF(U90&lt;MIN($D$5,$D$10),"",INDEX($U$35:$Z81,1,B90+1))</f>
        <v/>
      </c>
      <c r="O90" s="5" t="str">
        <f t="shared" si="6"/>
        <v/>
      </c>
      <c r="P90" s="5">
        <f t="shared" si="21"/>
        <v>0</v>
      </c>
      <c r="Q90" s="351"/>
      <c r="R90" s="351"/>
      <c r="S90" s="19" t="str">
        <f t="shared" si="22"/>
        <v/>
      </c>
      <c r="T90" s="62" t="str">
        <f t="shared" si="27"/>
        <v/>
      </c>
      <c r="U90" s="25">
        <f t="shared" si="28"/>
        <v>0</v>
      </c>
      <c r="V90" s="21">
        <f t="shared" si="23"/>
        <v>0</v>
      </c>
      <c r="W90" s="4" t="str">
        <f t="shared" si="29"/>
        <v/>
      </c>
      <c r="X90" s="4" t="e">
        <f t="shared" si="9"/>
        <v>#VALUE!</v>
      </c>
      <c r="Y90" s="4">
        <f t="shared" si="24"/>
        <v>0</v>
      </c>
      <c r="Z90" s="4">
        <f t="shared" si="10"/>
        <v>0</v>
      </c>
      <c r="AA90" s="4" t="e">
        <f t="shared" si="30"/>
        <v>#VALUE!</v>
      </c>
      <c r="AB90" s="4" t="e">
        <f t="shared" si="31"/>
        <v>#VALUE!</v>
      </c>
      <c r="AC90" s="4" t="e">
        <f t="shared" si="25"/>
        <v>#VALUE!</v>
      </c>
      <c r="AD90" s="4" t="e">
        <f t="shared" si="32"/>
        <v>#VALUE!</v>
      </c>
      <c r="AE90" s="4" t="e">
        <f t="shared" si="26"/>
        <v>#VALUE!</v>
      </c>
      <c r="AF90" s="4" t="e">
        <f t="shared" si="33"/>
        <v>#VALUE!</v>
      </c>
      <c r="AG90" s="4" t="e">
        <f t="shared" si="34"/>
        <v>#VALUE!</v>
      </c>
      <c r="AH90" s="4" t="e">
        <f t="shared" si="35"/>
        <v>#VALUE!</v>
      </c>
      <c r="AI90" s="4" t="e">
        <f t="shared" si="36"/>
        <v>#VALUE!</v>
      </c>
      <c r="AJ90" s="4" t="e">
        <f t="shared" si="37"/>
        <v>#VALUE!</v>
      </c>
      <c r="AK90" s="4" t="e">
        <f t="shared" si="38"/>
        <v>#VALUE!</v>
      </c>
      <c r="AL90" s="4" t="e">
        <f t="shared" si="39"/>
        <v>#VALUE!</v>
      </c>
    </row>
    <row r="91" spans="1:38" ht="15" customHeight="1" thickBot="1" x14ac:dyDescent="0.3">
      <c r="A91" s="350"/>
      <c r="B91" s="351"/>
      <c r="C91" s="351"/>
      <c r="D91" s="560"/>
      <c r="E91" s="561"/>
      <c r="F91" s="351"/>
      <c r="G91" s="354"/>
      <c r="H91" s="357"/>
      <c r="I91" s="353"/>
      <c r="J91" s="354"/>
      <c r="K91" s="65"/>
      <c r="L91" s="61" t="str">
        <f t="shared" si="4"/>
        <v/>
      </c>
      <c r="M91" s="4" t="str">
        <f t="shared" si="5"/>
        <v/>
      </c>
      <c r="N91" s="4" t="str">
        <f>IF(U91&lt;MIN($D$5,$D$10),"",INDEX($U$35:$Z82,1,B91+1))</f>
        <v/>
      </c>
      <c r="O91" s="5" t="str">
        <f t="shared" si="6"/>
        <v/>
      </c>
      <c r="P91" s="5">
        <f t="shared" si="21"/>
        <v>0</v>
      </c>
      <c r="Q91" s="351"/>
      <c r="R91" s="351"/>
      <c r="S91" s="19" t="str">
        <f t="shared" si="22"/>
        <v/>
      </c>
      <c r="T91" s="62" t="str">
        <f t="shared" si="27"/>
        <v/>
      </c>
      <c r="U91" s="25">
        <f t="shared" si="28"/>
        <v>0</v>
      </c>
      <c r="V91" s="21">
        <f t="shared" si="23"/>
        <v>0</v>
      </c>
      <c r="W91" s="4" t="str">
        <f t="shared" si="29"/>
        <v/>
      </c>
      <c r="X91" s="4" t="e">
        <f t="shared" si="9"/>
        <v>#VALUE!</v>
      </c>
      <c r="Y91" s="4">
        <f t="shared" si="24"/>
        <v>0</v>
      </c>
      <c r="Z91" s="4">
        <f t="shared" si="10"/>
        <v>0</v>
      </c>
      <c r="AA91" s="4" t="e">
        <f t="shared" si="30"/>
        <v>#VALUE!</v>
      </c>
      <c r="AB91" s="4" t="e">
        <f t="shared" si="31"/>
        <v>#VALUE!</v>
      </c>
      <c r="AC91" s="4" t="e">
        <f t="shared" si="25"/>
        <v>#VALUE!</v>
      </c>
      <c r="AD91" s="4" t="e">
        <f t="shared" si="32"/>
        <v>#VALUE!</v>
      </c>
      <c r="AE91" s="4" t="e">
        <f t="shared" si="26"/>
        <v>#VALUE!</v>
      </c>
      <c r="AF91" s="4" t="e">
        <f t="shared" si="33"/>
        <v>#VALUE!</v>
      </c>
      <c r="AG91" s="4" t="e">
        <f t="shared" si="34"/>
        <v>#VALUE!</v>
      </c>
      <c r="AH91" s="4" t="e">
        <f t="shared" si="35"/>
        <v>#VALUE!</v>
      </c>
      <c r="AI91" s="4" t="e">
        <f t="shared" si="36"/>
        <v>#VALUE!</v>
      </c>
      <c r="AJ91" s="4" t="e">
        <f t="shared" si="37"/>
        <v>#VALUE!</v>
      </c>
      <c r="AK91" s="4" t="e">
        <f t="shared" si="38"/>
        <v>#VALUE!</v>
      </c>
      <c r="AL91" s="4" t="e">
        <f t="shared" si="39"/>
        <v>#VALUE!</v>
      </c>
    </row>
    <row r="92" spans="1:38" ht="15" customHeight="1" thickBot="1" x14ac:dyDescent="0.3">
      <c r="A92" s="350"/>
      <c r="B92" s="351"/>
      <c r="C92" s="351"/>
      <c r="D92" s="560"/>
      <c r="E92" s="561"/>
      <c r="F92" s="351"/>
      <c r="G92" s="354"/>
      <c r="H92" s="357"/>
      <c r="I92" s="353"/>
      <c r="J92" s="354"/>
      <c r="K92" s="65"/>
      <c r="L92" s="61" t="str">
        <f t="shared" si="4"/>
        <v/>
      </c>
      <c r="M92" s="4" t="str">
        <f t="shared" si="5"/>
        <v/>
      </c>
      <c r="N92" s="4" t="str">
        <f>IF(U92&lt;MIN($D$5,$D$10),"",INDEX($U$35:$Z83,1,B92+1))</f>
        <v/>
      </c>
      <c r="O92" s="5" t="str">
        <f t="shared" si="6"/>
        <v/>
      </c>
      <c r="P92" s="5">
        <f t="shared" si="21"/>
        <v>0</v>
      </c>
      <c r="Q92" s="351"/>
      <c r="R92" s="351"/>
      <c r="S92" s="19" t="str">
        <f t="shared" si="22"/>
        <v/>
      </c>
      <c r="T92" s="62" t="str">
        <f t="shared" si="27"/>
        <v/>
      </c>
      <c r="U92" s="25">
        <f t="shared" si="28"/>
        <v>0</v>
      </c>
      <c r="V92" s="21">
        <f t="shared" si="23"/>
        <v>0</v>
      </c>
      <c r="W92" s="4" t="str">
        <f t="shared" si="29"/>
        <v/>
      </c>
      <c r="X92" s="4" t="e">
        <f t="shared" si="9"/>
        <v>#VALUE!</v>
      </c>
      <c r="Y92" s="4">
        <f t="shared" si="24"/>
        <v>0</v>
      </c>
      <c r="Z92" s="4">
        <f t="shared" si="10"/>
        <v>0</v>
      </c>
      <c r="AA92" s="4" t="e">
        <f t="shared" si="30"/>
        <v>#VALUE!</v>
      </c>
      <c r="AB92" s="4" t="e">
        <f t="shared" si="31"/>
        <v>#VALUE!</v>
      </c>
      <c r="AC92" s="4" t="e">
        <f t="shared" si="25"/>
        <v>#VALUE!</v>
      </c>
      <c r="AD92" s="4" t="e">
        <f t="shared" si="32"/>
        <v>#VALUE!</v>
      </c>
      <c r="AE92" s="4" t="e">
        <f t="shared" si="26"/>
        <v>#VALUE!</v>
      </c>
      <c r="AF92" s="4" t="e">
        <f t="shared" si="33"/>
        <v>#VALUE!</v>
      </c>
      <c r="AG92" s="4" t="e">
        <f t="shared" si="34"/>
        <v>#VALUE!</v>
      </c>
      <c r="AH92" s="4" t="e">
        <f t="shared" si="35"/>
        <v>#VALUE!</v>
      </c>
      <c r="AI92" s="4" t="e">
        <f t="shared" si="36"/>
        <v>#VALUE!</v>
      </c>
      <c r="AJ92" s="4" t="e">
        <f t="shared" si="37"/>
        <v>#VALUE!</v>
      </c>
      <c r="AK92" s="4" t="e">
        <f t="shared" si="38"/>
        <v>#VALUE!</v>
      </c>
      <c r="AL92" s="4" t="e">
        <f t="shared" si="39"/>
        <v>#VALUE!</v>
      </c>
    </row>
    <row r="93" spans="1:38" ht="15" customHeight="1" thickBot="1" x14ac:dyDescent="0.3">
      <c r="A93" s="350"/>
      <c r="B93" s="351"/>
      <c r="C93" s="351"/>
      <c r="D93" s="560"/>
      <c r="E93" s="561"/>
      <c r="F93" s="351"/>
      <c r="G93" s="354"/>
      <c r="H93" s="357"/>
      <c r="I93" s="353"/>
      <c r="J93" s="354"/>
      <c r="K93" s="65"/>
      <c r="L93" s="61" t="str">
        <f t="shared" si="4"/>
        <v/>
      </c>
      <c r="M93" s="4" t="str">
        <f t="shared" si="5"/>
        <v/>
      </c>
      <c r="N93" s="4" t="str">
        <f>IF(U93&lt;MIN($D$5,$D$10),"",INDEX($U$35:$Z84,1,B93+1))</f>
        <v/>
      </c>
      <c r="O93" s="5" t="str">
        <f t="shared" si="6"/>
        <v/>
      </c>
      <c r="P93" s="5">
        <f t="shared" si="21"/>
        <v>0</v>
      </c>
      <c r="Q93" s="351"/>
      <c r="R93" s="351"/>
      <c r="S93" s="19" t="str">
        <f t="shared" si="22"/>
        <v/>
      </c>
      <c r="T93" s="62" t="str">
        <f t="shared" si="27"/>
        <v/>
      </c>
      <c r="U93" s="25">
        <f t="shared" si="28"/>
        <v>0</v>
      </c>
      <c r="V93" s="21">
        <f t="shared" si="23"/>
        <v>0</v>
      </c>
      <c r="W93" s="4" t="str">
        <f t="shared" si="29"/>
        <v/>
      </c>
      <c r="X93" s="4" t="e">
        <f t="shared" si="9"/>
        <v>#VALUE!</v>
      </c>
      <c r="Y93" s="4">
        <f t="shared" si="24"/>
        <v>0</v>
      </c>
      <c r="Z93" s="4">
        <f t="shared" si="10"/>
        <v>0</v>
      </c>
      <c r="AA93" s="4" t="e">
        <f t="shared" si="30"/>
        <v>#VALUE!</v>
      </c>
      <c r="AB93" s="4" t="e">
        <f t="shared" si="31"/>
        <v>#VALUE!</v>
      </c>
      <c r="AC93" s="4" t="e">
        <f t="shared" si="25"/>
        <v>#VALUE!</v>
      </c>
      <c r="AD93" s="4" t="e">
        <f t="shared" si="32"/>
        <v>#VALUE!</v>
      </c>
      <c r="AE93" s="4" t="e">
        <f t="shared" si="26"/>
        <v>#VALUE!</v>
      </c>
      <c r="AF93" s="4" t="e">
        <f t="shared" si="33"/>
        <v>#VALUE!</v>
      </c>
      <c r="AG93" s="4" t="e">
        <f t="shared" si="34"/>
        <v>#VALUE!</v>
      </c>
      <c r="AH93" s="4" t="e">
        <f t="shared" si="35"/>
        <v>#VALUE!</v>
      </c>
      <c r="AI93" s="4" t="e">
        <f t="shared" si="36"/>
        <v>#VALUE!</v>
      </c>
      <c r="AJ93" s="4" t="e">
        <f t="shared" si="37"/>
        <v>#VALUE!</v>
      </c>
      <c r="AK93" s="4" t="e">
        <f t="shared" si="38"/>
        <v>#VALUE!</v>
      </c>
      <c r="AL93" s="4" t="e">
        <f t="shared" si="39"/>
        <v>#VALUE!</v>
      </c>
    </row>
    <row r="94" spans="1:38" ht="15" customHeight="1" thickBot="1" x14ac:dyDescent="0.3">
      <c r="A94" s="350"/>
      <c r="B94" s="351"/>
      <c r="C94" s="351"/>
      <c r="D94" s="560"/>
      <c r="E94" s="561"/>
      <c r="F94" s="351"/>
      <c r="G94" s="354"/>
      <c r="H94" s="357"/>
      <c r="I94" s="353"/>
      <c r="J94" s="354"/>
      <c r="K94" s="65"/>
      <c r="L94" s="61" t="str">
        <f t="shared" si="4"/>
        <v/>
      </c>
      <c r="M94" s="4" t="str">
        <f t="shared" si="5"/>
        <v/>
      </c>
      <c r="N94" s="4" t="str">
        <f>IF(U94&lt;MIN($D$5,$D$10),"",INDEX($U$35:$Z85,1,B94+1))</f>
        <v/>
      </c>
      <c r="O94" s="5" t="str">
        <f t="shared" si="6"/>
        <v/>
      </c>
      <c r="P94" s="5">
        <f t="shared" si="21"/>
        <v>0</v>
      </c>
      <c r="Q94" s="351"/>
      <c r="R94" s="351"/>
      <c r="S94" s="19" t="str">
        <f t="shared" si="22"/>
        <v/>
      </c>
      <c r="T94" s="62" t="str">
        <f t="shared" si="27"/>
        <v/>
      </c>
      <c r="U94" s="25">
        <f t="shared" si="28"/>
        <v>0</v>
      </c>
      <c r="V94" s="21">
        <f t="shared" si="23"/>
        <v>0</v>
      </c>
      <c r="W94" s="4" t="str">
        <f t="shared" si="29"/>
        <v/>
      </c>
      <c r="X94" s="4" t="e">
        <f t="shared" si="9"/>
        <v>#VALUE!</v>
      </c>
      <c r="Y94" s="4">
        <f t="shared" si="24"/>
        <v>0</v>
      </c>
      <c r="Z94" s="4">
        <f t="shared" si="10"/>
        <v>0</v>
      </c>
      <c r="AA94" s="4" t="e">
        <f t="shared" si="30"/>
        <v>#VALUE!</v>
      </c>
      <c r="AB94" s="4" t="e">
        <f t="shared" si="31"/>
        <v>#VALUE!</v>
      </c>
      <c r="AC94" s="4" t="e">
        <f t="shared" si="25"/>
        <v>#VALUE!</v>
      </c>
      <c r="AD94" s="4" t="e">
        <f t="shared" si="32"/>
        <v>#VALUE!</v>
      </c>
      <c r="AE94" s="4" t="e">
        <f t="shared" si="26"/>
        <v>#VALUE!</v>
      </c>
      <c r="AF94" s="4" t="e">
        <f t="shared" si="33"/>
        <v>#VALUE!</v>
      </c>
      <c r="AG94" s="4" t="e">
        <f t="shared" si="34"/>
        <v>#VALUE!</v>
      </c>
      <c r="AH94" s="4" t="e">
        <f t="shared" si="35"/>
        <v>#VALUE!</v>
      </c>
      <c r="AI94" s="4" t="e">
        <f t="shared" si="36"/>
        <v>#VALUE!</v>
      </c>
      <c r="AJ94" s="4" t="e">
        <f t="shared" si="37"/>
        <v>#VALUE!</v>
      </c>
      <c r="AK94" s="4" t="e">
        <f t="shared" si="38"/>
        <v>#VALUE!</v>
      </c>
      <c r="AL94" s="4" t="e">
        <f t="shared" si="39"/>
        <v>#VALUE!</v>
      </c>
    </row>
    <row r="95" spans="1:38" ht="15" customHeight="1" thickBot="1" x14ac:dyDescent="0.3">
      <c r="A95" s="350"/>
      <c r="B95" s="351"/>
      <c r="C95" s="351"/>
      <c r="D95" s="560"/>
      <c r="E95" s="561"/>
      <c r="F95" s="351"/>
      <c r="G95" s="354"/>
      <c r="H95" s="357"/>
      <c r="I95" s="353"/>
      <c r="J95" s="354"/>
      <c r="K95" s="65"/>
      <c r="L95" s="61" t="str">
        <f t="shared" si="4"/>
        <v/>
      </c>
      <c r="M95" s="4" t="str">
        <f t="shared" si="5"/>
        <v/>
      </c>
      <c r="N95" s="4" t="str">
        <f>IF(U95&lt;MIN($D$5,$D$10),"",INDEX($U$35:$Z86,1,B95+1))</f>
        <v/>
      </c>
      <c r="O95" s="5" t="str">
        <f t="shared" si="6"/>
        <v/>
      </c>
      <c r="P95" s="5">
        <f t="shared" si="21"/>
        <v>0</v>
      </c>
      <c r="Q95" s="351"/>
      <c r="R95" s="351"/>
      <c r="S95" s="19" t="str">
        <f t="shared" si="22"/>
        <v/>
      </c>
      <c r="T95" s="62" t="str">
        <f t="shared" si="27"/>
        <v/>
      </c>
      <c r="U95" s="25">
        <f t="shared" si="28"/>
        <v>0</v>
      </c>
      <c r="V95" s="21">
        <f t="shared" si="23"/>
        <v>0</v>
      </c>
      <c r="W95" s="4" t="str">
        <f t="shared" si="29"/>
        <v/>
      </c>
      <c r="X95" s="4" t="e">
        <f t="shared" si="9"/>
        <v>#VALUE!</v>
      </c>
      <c r="Y95" s="4">
        <f t="shared" si="24"/>
        <v>0</v>
      </c>
      <c r="Z95" s="4">
        <f t="shared" si="10"/>
        <v>0</v>
      </c>
      <c r="AA95" s="4" t="e">
        <f t="shared" si="30"/>
        <v>#VALUE!</v>
      </c>
      <c r="AB95" s="4" t="e">
        <f t="shared" si="31"/>
        <v>#VALUE!</v>
      </c>
      <c r="AC95" s="4" t="e">
        <f t="shared" si="25"/>
        <v>#VALUE!</v>
      </c>
      <c r="AD95" s="4" t="e">
        <f t="shared" si="32"/>
        <v>#VALUE!</v>
      </c>
      <c r="AE95" s="4" t="e">
        <f t="shared" si="26"/>
        <v>#VALUE!</v>
      </c>
      <c r="AF95" s="4" t="e">
        <f t="shared" si="33"/>
        <v>#VALUE!</v>
      </c>
      <c r="AG95" s="4" t="e">
        <f t="shared" si="34"/>
        <v>#VALUE!</v>
      </c>
      <c r="AH95" s="4" t="e">
        <f t="shared" si="35"/>
        <v>#VALUE!</v>
      </c>
      <c r="AI95" s="4" t="e">
        <f t="shared" si="36"/>
        <v>#VALUE!</v>
      </c>
      <c r="AJ95" s="4" t="e">
        <f t="shared" si="37"/>
        <v>#VALUE!</v>
      </c>
      <c r="AK95" s="4" t="e">
        <f t="shared" si="38"/>
        <v>#VALUE!</v>
      </c>
      <c r="AL95" s="4" t="e">
        <f t="shared" si="39"/>
        <v>#VALUE!</v>
      </c>
    </row>
    <row r="96" spans="1:38" ht="15" customHeight="1" thickBot="1" x14ac:dyDescent="0.3">
      <c r="A96" s="350"/>
      <c r="B96" s="351"/>
      <c r="C96" s="351"/>
      <c r="D96" s="560"/>
      <c r="E96" s="561"/>
      <c r="F96" s="351"/>
      <c r="G96" s="354"/>
      <c r="H96" s="357"/>
      <c r="I96" s="353"/>
      <c r="J96" s="354"/>
      <c r="K96" s="65"/>
      <c r="L96" s="61" t="str">
        <f t="shared" si="4"/>
        <v/>
      </c>
      <c r="M96" s="4" t="str">
        <f t="shared" si="5"/>
        <v/>
      </c>
      <c r="N96" s="4" t="str">
        <f>IF(U96&lt;MIN($D$5,$D$10),"",INDEX($U$35:$Z87,1,B96+1))</f>
        <v/>
      </c>
      <c r="O96" s="5" t="str">
        <f t="shared" si="6"/>
        <v/>
      </c>
      <c r="P96" s="5">
        <f t="shared" si="21"/>
        <v>0</v>
      </c>
      <c r="Q96" s="351"/>
      <c r="R96" s="351"/>
      <c r="S96" s="19" t="str">
        <f t="shared" si="22"/>
        <v/>
      </c>
      <c r="T96" s="62" t="str">
        <f t="shared" si="27"/>
        <v/>
      </c>
      <c r="U96" s="25">
        <f t="shared" si="28"/>
        <v>0</v>
      </c>
      <c r="V96" s="21">
        <f t="shared" si="23"/>
        <v>0</v>
      </c>
      <c r="W96" s="4" t="str">
        <f t="shared" si="29"/>
        <v/>
      </c>
      <c r="X96" s="4" t="e">
        <f t="shared" si="9"/>
        <v>#VALUE!</v>
      </c>
      <c r="Y96" s="4">
        <f t="shared" si="24"/>
        <v>0</v>
      </c>
      <c r="Z96" s="4">
        <f t="shared" si="10"/>
        <v>0</v>
      </c>
      <c r="AA96" s="4" t="e">
        <f t="shared" si="30"/>
        <v>#VALUE!</v>
      </c>
      <c r="AB96" s="4" t="e">
        <f t="shared" si="31"/>
        <v>#VALUE!</v>
      </c>
      <c r="AC96" s="4" t="e">
        <f t="shared" si="25"/>
        <v>#VALUE!</v>
      </c>
      <c r="AD96" s="4" t="e">
        <f t="shared" si="32"/>
        <v>#VALUE!</v>
      </c>
      <c r="AE96" s="4" t="e">
        <f t="shared" si="26"/>
        <v>#VALUE!</v>
      </c>
      <c r="AF96" s="4" t="e">
        <f t="shared" si="33"/>
        <v>#VALUE!</v>
      </c>
      <c r="AG96" s="4" t="e">
        <f t="shared" si="34"/>
        <v>#VALUE!</v>
      </c>
      <c r="AH96" s="4" t="e">
        <f t="shared" si="35"/>
        <v>#VALUE!</v>
      </c>
      <c r="AI96" s="4" t="e">
        <f t="shared" si="36"/>
        <v>#VALUE!</v>
      </c>
      <c r="AJ96" s="4" t="e">
        <f t="shared" si="37"/>
        <v>#VALUE!</v>
      </c>
      <c r="AK96" s="4" t="e">
        <f t="shared" si="38"/>
        <v>#VALUE!</v>
      </c>
      <c r="AL96" s="4" t="e">
        <f t="shared" si="39"/>
        <v>#VALUE!</v>
      </c>
    </row>
    <row r="97" spans="1:38" ht="15" customHeight="1" thickBot="1" x14ac:dyDescent="0.3">
      <c r="A97" s="350"/>
      <c r="B97" s="351"/>
      <c r="C97" s="351"/>
      <c r="D97" s="560"/>
      <c r="E97" s="561"/>
      <c r="F97" s="351"/>
      <c r="G97" s="354"/>
      <c r="H97" s="357"/>
      <c r="I97" s="353"/>
      <c r="J97" s="354"/>
      <c r="K97" s="65"/>
      <c r="L97" s="61" t="str">
        <f t="shared" si="4"/>
        <v/>
      </c>
      <c r="M97" s="4" t="str">
        <f t="shared" si="5"/>
        <v/>
      </c>
      <c r="N97" s="4" t="str">
        <f>IF(U97&lt;MIN($D$5,$D$10),"",INDEX($U$35:$Z88,1,B97+1))</f>
        <v/>
      </c>
      <c r="O97" s="5" t="str">
        <f t="shared" si="6"/>
        <v/>
      </c>
      <c r="P97" s="5">
        <f t="shared" si="21"/>
        <v>0</v>
      </c>
      <c r="Q97" s="351"/>
      <c r="R97" s="351"/>
      <c r="S97" s="19" t="str">
        <f t="shared" si="22"/>
        <v/>
      </c>
      <c r="T97" s="62" t="str">
        <f t="shared" si="27"/>
        <v/>
      </c>
      <c r="U97" s="25">
        <f t="shared" si="28"/>
        <v>0</v>
      </c>
      <c r="V97" s="21">
        <f t="shared" si="23"/>
        <v>0</v>
      </c>
      <c r="W97" s="4" t="str">
        <f t="shared" si="29"/>
        <v/>
      </c>
      <c r="X97" s="4" t="e">
        <f t="shared" si="9"/>
        <v>#VALUE!</v>
      </c>
      <c r="Y97" s="4">
        <f t="shared" si="24"/>
        <v>0</v>
      </c>
      <c r="Z97" s="4">
        <f t="shared" si="10"/>
        <v>0</v>
      </c>
      <c r="AA97" s="4" t="e">
        <f t="shared" si="30"/>
        <v>#VALUE!</v>
      </c>
      <c r="AB97" s="4" t="e">
        <f t="shared" si="31"/>
        <v>#VALUE!</v>
      </c>
      <c r="AC97" s="4" t="e">
        <f t="shared" si="25"/>
        <v>#VALUE!</v>
      </c>
      <c r="AD97" s="4" t="e">
        <f t="shared" si="32"/>
        <v>#VALUE!</v>
      </c>
      <c r="AE97" s="4" t="e">
        <f t="shared" si="26"/>
        <v>#VALUE!</v>
      </c>
      <c r="AF97" s="4" t="e">
        <f t="shared" si="33"/>
        <v>#VALUE!</v>
      </c>
      <c r="AG97" s="4" t="e">
        <f t="shared" si="34"/>
        <v>#VALUE!</v>
      </c>
      <c r="AH97" s="4" t="e">
        <f t="shared" si="35"/>
        <v>#VALUE!</v>
      </c>
      <c r="AI97" s="4" t="e">
        <f t="shared" si="36"/>
        <v>#VALUE!</v>
      </c>
      <c r="AJ97" s="4" t="e">
        <f t="shared" si="37"/>
        <v>#VALUE!</v>
      </c>
      <c r="AK97" s="4" t="e">
        <f t="shared" si="38"/>
        <v>#VALUE!</v>
      </c>
      <c r="AL97" s="4" t="e">
        <f t="shared" si="39"/>
        <v>#VALUE!</v>
      </c>
    </row>
    <row r="98" spans="1:38" ht="15" customHeight="1" thickBot="1" x14ac:dyDescent="0.3">
      <c r="A98" s="350"/>
      <c r="B98" s="351"/>
      <c r="C98" s="351"/>
      <c r="D98" s="560"/>
      <c r="E98" s="561"/>
      <c r="F98" s="351"/>
      <c r="G98" s="354"/>
      <c r="H98" s="357"/>
      <c r="I98" s="353"/>
      <c r="J98" s="354"/>
      <c r="K98" s="65"/>
      <c r="L98" s="61" t="str">
        <f t="shared" si="4"/>
        <v/>
      </c>
      <c r="M98" s="4" t="str">
        <f t="shared" si="5"/>
        <v/>
      </c>
      <c r="N98" s="4" t="str">
        <f>IF(U98&lt;MIN($D$5,$D$10),"",INDEX($U$35:$Z89,1,B98+1))</f>
        <v/>
      </c>
      <c r="O98" s="5" t="str">
        <f t="shared" si="6"/>
        <v/>
      </c>
      <c r="P98" s="5">
        <f t="shared" si="21"/>
        <v>0</v>
      </c>
      <c r="Q98" s="351"/>
      <c r="R98" s="351"/>
      <c r="S98" s="19" t="str">
        <f t="shared" si="22"/>
        <v/>
      </c>
      <c r="T98" s="62" t="str">
        <f t="shared" si="27"/>
        <v/>
      </c>
      <c r="U98" s="25">
        <f t="shared" si="28"/>
        <v>0</v>
      </c>
      <c r="V98" s="21">
        <f t="shared" si="23"/>
        <v>0</v>
      </c>
      <c r="W98" s="4" t="str">
        <f t="shared" si="29"/>
        <v/>
      </c>
      <c r="X98" s="4" t="e">
        <f t="shared" si="9"/>
        <v>#VALUE!</v>
      </c>
      <c r="Y98" s="4">
        <f t="shared" si="24"/>
        <v>0</v>
      </c>
      <c r="Z98" s="4">
        <f t="shared" si="10"/>
        <v>0</v>
      </c>
      <c r="AA98" s="4" t="e">
        <f t="shared" si="30"/>
        <v>#VALUE!</v>
      </c>
      <c r="AB98" s="4" t="e">
        <f t="shared" si="31"/>
        <v>#VALUE!</v>
      </c>
      <c r="AC98" s="4" t="e">
        <f t="shared" si="25"/>
        <v>#VALUE!</v>
      </c>
      <c r="AD98" s="4" t="e">
        <f t="shared" si="32"/>
        <v>#VALUE!</v>
      </c>
      <c r="AE98" s="4" t="e">
        <f t="shared" si="26"/>
        <v>#VALUE!</v>
      </c>
      <c r="AF98" s="4" t="e">
        <f t="shared" si="33"/>
        <v>#VALUE!</v>
      </c>
      <c r="AG98" s="4" t="e">
        <f t="shared" si="34"/>
        <v>#VALUE!</v>
      </c>
      <c r="AH98" s="4" t="e">
        <f t="shared" si="35"/>
        <v>#VALUE!</v>
      </c>
      <c r="AI98" s="4" t="e">
        <f t="shared" si="36"/>
        <v>#VALUE!</v>
      </c>
      <c r="AJ98" s="4" t="e">
        <f t="shared" si="37"/>
        <v>#VALUE!</v>
      </c>
      <c r="AK98" s="4" t="e">
        <f t="shared" si="38"/>
        <v>#VALUE!</v>
      </c>
      <c r="AL98" s="4" t="e">
        <f t="shared" si="39"/>
        <v>#VALUE!</v>
      </c>
    </row>
    <row r="99" spans="1:38" ht="15" customHeight="1" thickBot="1" x14ac:dyDescent="0.3">
      <c r="A99" s="350"/>
      <c r="B99" s="351"/>
      <c r="C99" s="351"/>
      <c r="D99" s="560"/>
      <c r="E99" s="561"/>
      <c r="F99" s="351"/>
      <c r="G99" s="354"/>
      <c r="H99" s="357"/>
      <c r="I99" s="353"/>
      <c r="J99" s="354"/>
      <c r="K99" s="65"/>
      <c r="L99" s="61" t="str">
        <f t="shared" si="4"/>
        <v/>
      </c>
      <c r="M99" s="4" t="str">
        <f t="shared" si="5"/>
        <v/>
      </c>
      <c r="N99" s="4" t="str">
        <f>IF(U99&lt;MIN($D$5,$D$10),"",INDEX($U$35:$Z90,1,B99+1))</f>
        <v/>
      </c>
      <c r="O99" s="5" t="str">
        <f t="shared" si="6"/>
        <v/>
      </c>
      <c r="P99" s="5">
        <f t="shared" si="21"/>
        <v>0</v>
      </c>
      <c r="Q99" s="351"/>
      <c r="R99" s="351"/>
      <c r="S99" s="19" t="str">
        <f t="shared" si="22"/>
        <v/>
      </c>
      <c r="T99" s="62" t="str">
        <f t="shared" si="27"/>
        <v/>
      </c>
      <c r="U99" s="25">
        <f t="shared" si="28"/>
        <v>0</v>
      </c>
      <c r="V99" s="21">
        <f t="shared" si="23"/>
        <v>0</v>
      </c>
      <c r="W99" s="4" t="str">
        <f t="shared" si="29"/>
        <v/>
      </c>
      <c r="X99" s="4" t="e">
        <f t="shared" si="9"/>
        <v>#VALUE!</v>
      </c>
      <c r="Y99" s="4">
        <f t="shared" si="24"/>
        <v>0</v>
      </c>
      <c r="Z99" s="4">
        <f t="shared" si="10"/>
        <v>0</v>
      </c>
      <c r="AA99" s="4" t="e">
        <f t="shared" si="30"/>
        <v>#VALUE!</v>
      </c>
      <c r="AB99" s="4" t="e">
        <f t="shared" si="31"/>
        <v>#VALUE!</v>
      </c>
      <c r="AC99" s="4" t="e">
        <f t="shared" si="25"/>
        <v>#VALUE!</v>
      </c>
      <c r="AD99" s="4" t="e">
        <f t="shared" si="32"/>
        <v>#VALUE!</v>
      </c>
      <c r="AE99" s="4" t="e">
        <f t="shared" si="26"/>
        <v>#VALUE!</v>
      </c>
      <c r="AF99" s="4" t="e">
        <f t="shared" si="33"/>
        <v>#VALUE!</v>
      </c>
      <c r="AG99" s="4" t="e">
        <f t="shared" si="34"/>
        <v>#VALUE!</v>
      </c>
      <c r="AH99" s="4" t="e">
        <f t="shared" si="35"/>
        <v>#VALUE!</v>
      </c>
      <c r="AI99" s="4" t="e">
        <f t="shared" si="36"/>
        <v>#VALUE!</v>
      </c>
      <c r="AJ99" s="4" t="e">
        <f t="shared" si="37"/>
        <v>#VALUE!</v>
      </c>
      <c r="AK99" s="4" t="e">
        <f t="shared" si="38"/>
        <v>#VALUE!</v>
      </c>
      <c r="AL99" s="4" t="e">
        <f t="shared" si="39"/>
        <v>#VALUE!</v>
      </c>
    </row>
    <row r="100" spans="1:38" ht="15" customHeight="1" thickBot="1" x14ac:dyDescent="0.3">
      <c r="A100" s="350"/>
      <c r="B100" s="351"/>
      <c r="C100" s="351"/>
      <c r="D100" s="560"/>
      <c r="E100" s="561"/>
      <c r="F100" s="351"/>
      <c r="G100" s="354"/>
      <c r="H100" s="357"/>
      <c r="I100" s="353"/>
      <c r="J100" s="354"/>
      <c r="K100" s="65"/>
      <c r="L100" s="61" t="str">
        <f t="shared" si="4"/>
        <v/>
      </c>
      <c r="M100" s="4" t="str">
        <f t="shared" si="5"/>
        <v/>
      </c>
      <c r="N100" s="4" t="str">
        <f>IF(U100&lt;MIN($D$5,$D$10),"",INDEX($U$35:$Z91,1,B100+1))</f>
        <v/>
      </c>
      <c r="O100" s="5" t="str">
        <f t="shared" si="6"/>
        <v/>
      </c>
      <c r="P100" s="5">
        <f t="shared" ref="P100:P163" si="40">Q100+R100</f>
        <v>0</v>
      </c>
      <c r="Q100" s="351"/>
      <c r="R100" s="351"/>
      <c r="S100" s="19" t="str">
        <f t="shared" si="22"/>
        <v/>
      </c>
      <c r="T100" s="62" t="str">
        <f t="shared" si="27"/>
        <v/>
      </c>
      <c r="U100" s="25">
        <f t="shared" ref="U100:U163" si="41">IF(AND(G100&gt;0,J100&gt;0),J100,G100)</f>
        <v>0</v>
      </c>
      <c r="V100" s="21">
        <f t="shared" ref="V100:V163" si="42">IF(AND(G100&gt;0,J100&gt;0),I100,H100)</f>
        <v>0</v>
      </c>
      <c r="W100" s="4" t="str">
        <f t="shared" ref="W100:W163" si="43">IF(C100="Low",1,IF(C100="High",2,""))</f>
        <v/>
      </c>
      <c r="X100" s="4" t="e">
        <f t="shared" si="9"/>
        <v>#VALUE!</v>
      </c>
      <c r="Y100" s="4">
        <f t="shared" ref="Y100:Y163" si="44">INDEX($U$18:$U$23,B100+1,1)</f>
        <v>0</v>
      </c>
      <c r="Z100" s="4">
        <f t="shared" si="10"/>
        <v>0</v>
      </c>
      <c r="AA100" s="4" t="e">
        <f t="shared" ref="AA100:AA163" si="45">X100</f>
        <v>#VALUE!</v>
      </c>
      <c r="AB100" s="4" t="e">
        <f t="shared" ref="AB100:AB163" si="46">MIN(X100,Y100)</f>
        <v>#VALUE!</v>
      </c>
      <c r="AC100" s="4" t="e">
        <f t="shared" si="25"/>
        <v>#VALUE!</v>
      </c>
      <c r="AD100" s="4" t="e">
        <f t="shared" ref="AD100:AD163" si="47">MAX(X100,Z100)</f>
        <v>#VALUE!</v>
      </c>
      <c r="AE100" s="4" t="e">
        <f t="shared" si="26"/>
        <v>#VALUE!</v>
      </c>
      <c r="AF100" s="4" t="e">
        <f t="shared" ref="AF100:AF163" si="48">X100</f>
        <v>#VALUE!</v>
      </c>
      <c r="AG100" s="4" t="e">
        <f t="shared" ref="AG100:AG163" si="49">IF(N100+Q100+R100&gt;X100,"Overcharge","")</f>
        <v>#VALUE!</v>
      </c>
      <c r="AH100" s="4" t="e">
        <f t="shared" ref="AH100:AH163" si="50">IF(R100+N100&gt;MIN(X100,Y100),"Overcharge","")</f>
        <v>#VALUE!</v>
      </c>
      <c r="AI100" s="4" t="e">
        <f t="shared" ref="AI100:AI163" si="51">IF(OR(N100+R100&gt;Y100,N100+Q100+R100&gt;X100),"Overcharge","")</f>
        <v>#VALUE!</v>
      </c>
      <c r="AJ100" s="4" t="e">
        <f t="shared" ref="AJ100:AJ163" si="52">IF(N100+Q100+R100&gt;MAX(X100,Z100),"Overcharge","")</f>
        <v>#VALUE!</v>
      </c>
      <c r="AK100" s="4" t="e">
        <f t="shared" ref="AK100:AK163" si="53">IF(OR(R100+N100&gt;Y100,R100+Q100+N100&gt;X100),"Overcharge","")</f>
        <v>#VALUE!</v>
      </c>
      <c r="AL100" s="4" t="e">
        <f t="shared" ref="AL100:AL163" si="54">IF(R100+N100+Q100&gt;X100,"Overcharge","")</f>
        <v>#VALUE!</v>
      </c>
    </row>
    <row r="101" spans="1:38" ht="13.8" thickBot="1" x14ac:dyDescent="0.3">
      <c r="A101" s="350"/>
      <c r="B101" s="351"/>
      <c r="C101" s="351"/>
      <c r="D101" s="560"/>
      <c r="E101" s="561"/>
      <c r="F101" s="351"/>
      <c r="G101" s="354"/>
      <c r="H101" s="357"/>
      <c r="I101" s="353"/>
      <c r="J101" s="354"/>
      <c r="K101" s="65"/>
      <c r="L101" s="61" t="str">
        <f t="shared" si="4"/>
        <v/>
      </c>
      <c r="M101" s="4" t="str">
        <f t="shared" si="5"/>
        <v/>
      </c>
      <c r="N101" s="4" t="str">
        <f>IF(U101&lt;MIN($D$5,$D$10),"",INDEX($U$35:$Z92,1,B101+1))</f>
        <v/>
      </c>
      <c r="O101" s="5" t="str">
        <f t="shared" si="6"/>
        <v/>
      </c>
      <c r="P101" s="5">
        <f t="shared" si="40"/>
        <v>0</v>
      </c>
      <c r="Q101" s="351"/>
      <c r="R101" s="351"/>
      <c r="S101" s="19" t="str">
        <f t="shared" si="22"/>
        <v/>
      </c>
      <c r="T101" s="62" t="str">
        <f t="shared" si="27"/>
        <v/>
      </c>
      <c r="U101" s="25">
        <f t="shared" si="41"/>
        <v>0</v>
      </c>
      <c r="V101" s="21">
        <f t="shared" si="42"/>
        <v>0</v>
      </c>
      <c r="W101" s="4" t="str">
        <f t="shared" si="43"/>
        <v/>
      </c>
      <c r="X101" s="4" t="e">
        <f t="shared" si="9"/>
        <v>#VALUE!</v>
      </c>
      <c r="Y101" s="4">
        <f t="shared" si="44"/>
        <v>0</v>
      </c>
      <c r="Z101" s="4">
        <f t="shared" si="10"/>
        <v>0</v>
      </c>
      <c r="AA101" s="4" t="e">
        <f t="shared" si="45"/>
        <v>#VALUE!</v>
      </c>
      <c r="AB101" s="4" t="e">
        <f t="shared" si="46"/>
        <v>#VALUE!</v>
      </c>
      <c r="AC101" s="4" t="e">
        <f t="shared" si="25"/>
        <v>#VALUE!</v>
      </c>
      <c r="AD101" s="4" t="e">
        <f t="shared" si="47"/>
        <v>#VALUE!</v>
      </c>
      <c r="AE101" s="4" t="e">
        <f t="shared" si="26"/>
        <v>#VALUE!</v>
      </c>
      <c r="AF101" s="4" t="e">
        <f t="shared" si="48"/>
        <v>#VALUE!</v>
      </c>
      <c r="AG101" s="4" t="e">
        <f t="shared" si="49"/>
        <v>#VALUE!</v>
      </c>
      <c r="AH101" s="4" t="e">
        <f t="shared" si="50"/>
        <v>#VALUE!</v>
      </c>
      <c r="AI101" s="4" t="e">
        <f t="shared" si="51"/>
        <v>#VALUE!</v>
      </c>
      <c r="AJ101" s="4" t="e">
        <f t="shared" si="52"/>
        <v>#VALUE!</v>
      </c>
      <c r="AK101" s="4" t="e">
        <f t="shared" si="53"/>
        <v>#VALUE!</v>
      </c>
      <c r="AL101" s="4" t="e">
        <f t="shared" si="54"/>
        <v>#VALUE!</v>
      </c>
    </row>
    <row r="102" spans="1:38" ht="13.8" thickBot="1" x14ac:dyDescent="0.3">
      <c r="A102" s="350"/>
      <c r="B102" s="351"/>
      <c r="C102" s="351"/>
      <c r="D102" s="560"/>
      <c r="E102" s="561"/>
      <c r="F102" s="351"/>
      <c r="G102" s="354"/>
      <c r="H102" s="357"/>
      <c r="I102" s="353"/>
      <c r="J102" s="354"/>
      <c r="K102" s="65"/>
      <c r="L102" s="61" t="str">
        <f t="shared" si="4"/>
        <v/>
      </c>
      <c r="M102" s="4" t="str">
        <f t="shared" si="5"/>
        <v/>
      </c>
      <c r="N102" s="4" t="str">
        <f>IF(U102&lt;MIN($D$5,$D$10),"",INDEX($U$35:$Z93,1,B102+1))</f>
        <v/>
      </c>
      <c r="O102" s="5" t="str">
        <f t="shared" si="6"/>
        <v/>
      </c>
      <c r="P102" s="5">
        <f t="shared" si="40"/>
        <v>0</v>
      </c>
      <c r="Q102" s="351"/>
      <c r="R102" s="351"/>
      <c r="S102" s="19" t="str">
        <f t="shared" si="22"/>
        <v/>
      </c>
      <c r="T102" s="62" t="str">
        <f t="shared" si="27"/>
        <v/>
      </c>
      <c r="U102" s="25">
        <f t="shared" si="41"/>
        <v>0</v>
      </c>
      <c r="V102" s="21">
        <f t="shared" si="42"/>
        <v>0</v>
      </c>
      <c r="W102" s="4" t="str">
        <f t="shared" si="43"/>
        <v/>
      </c>
      <c r="X102" s="4" t="e">
        <f t="shared" si="9"/>
        <v>#VALUE!</v>
      </c>
      <c r="Y102" s="4">
        <f t="shared" si="44"/>
        <v>0</v>
      </c>
      <c r="Z102" s="4">
        <f t="shared" si="10"/>
        <v>0</v>
      </c>
      <c r="AA102" s="4" t="e">
        <f t="shared" si="45"/>
        <v>#VALUE!</v>
      </c>
      <c r="AB102" s="4" t="e">
        <f t="shared" si="46"/>
        <v>#VALUE!</v>
      </c>
      <c r="AC102" s="4" t="e">
        <f t="shared" si="25"/>
        <v>#VALUE!</v>
      </c>
      <c r="AD102" s="4" t="e">
        <f t="shared" si="47"/>
        <v>#VALUE!</v>
      </c>
      <c r="AE102" s="4" t="e">
        <f t="shared" si="26"/>
        <v>#VALUE!</v>
      </c>
      <c r="AF102" s="4" t="e">
        <f t="shared" si="48"/>
        <v>#VALUE!</v>
      </c>
      <c r="AG102" s="4" t="e">
        <f t="shared" si="49"/>
        <v>#VALUE!</v>
      </c>
      <c r="AH102" s="4" t="e">
        <f t="shared" si="50"/>
        <v>#VALUE!</v>
      </c>
      <c r="AI102" s="4" t="e">
        <f t="shared" si="51"/>
        <v>#VALUE!</v>
      </c>
      <c r="AJ102" s="4" t="e">
        <f t="shared" si="52"/>
        <v>#VALUE!</v>
      </c>
      <c r="AK102" s="4" t="e">
        <f t="shared" si="53"/>
        <v>#VALUE!</v>
      </c>
      <c r="AL102" s="4" t="e">
        <f t="shared" si="54"/>
        <v>#VALUE!</v>
      </c>
    </row>
    <row r="103" spans="1:38" ht="13.8" thickBot="1" x14ac:dyDescent="0.3">
      <c r="A103" s="350"/>
      <c r="B103" s="351"/>
      <c r="C103" s="351"/>
      <c r="D103" s="560"/>
      <c r="E103" s="561"/>
      <c r="F103" s="351"/>
      <c r="G103" s="354"/>
      <c r="H103" s="357"/>
      <c r="I103" s="353"/>
      <c r="J103" s="354"/>
      <c r="K103" s="65"/>
      <c r="L103" s="61" t="str">
        <f t="shared" si="4"/>
        <v/>
      </c>
      <c r="M103" s="4" t="str">
        <f t="shared" si="5"/>
        <v/>
      </c>
      <c r="N103" s="4" t="str">
        <f>IF(U103&lt;MIN($D$5,$D$10),"",INDEX($U$35:$Z94,1,B103+1))</f>
        <v/>
      </c>
      <c r="O103" s="5" t="str">
        <f t="shared" si="6"/>
        <v/>
      </c>
      <c r="P103" s="5">
        <f t="shared" si="40"/>
        <v>0</v>
      </c>
      <c r="Q103" s="351"/>
      <c r="R103" s="351"/>
      <c r="S103" s="19" t="str">
        <f t="shared" si="22"/>
        <v/>
      </c>
      <c r="T103" s="62" t="str">
        <f t="shared" si="27"/>
        <v/>
      </c>
      <c r="U103" s="25">
        <f t="shared" si="41"/>
        <v>0</v>
      </c>
      <c r="V103" s="21">
        <f t="shared" si="42"/>
        <v>0</v>
      </c>
      <c r="W103" s="4" t="str">
        <f t="shared" si="43"/>
        <v/>
      </c>
      <c r="X103" s="4" t="e">
        <f t="shared" si="9"/>
        <v>#VALUE!</v>
      </c>
      <c r="Y103" s="4">
        <f t="shared" si="44"/>
        <v>0</v>
      </c>
      <c r="Z103" s="4">
        <f t="shared" si="10"/>
        <v>0</v>
      </c>
      <c r="AA103" s="4" t="e">
        <f t="shared" si="45"/>
        <v>#VALUE!</v>
      </c>
      <c r="AB103" s="4" t="e">
        <f t="shared" si="46"/>
        <v>#VALUE!</v>
      </c>
      <c r="AC103" s="4" t="e">
        <f t="shared" si="25"/>
        <v>#VALUE!</v>
      </c>
      <c r="AD103" s="4" t="e">
        <f t="shared" si="47"/>
        <v>#VALUE!</v>
      </c>
      <c r="AE103" s="4" t="e">
        <f t="shared" si="26"/>
        <v>#VALUE!</v>
      </c>
      <c r="AF103" s="4" t="e">
        <f t="shared" si="48"/>
        <v>#VALUE!</v>
      </c>
      <c r="AG103" s="4" t="e">
        <f t="shared" si="49"/>
        <v>#VALUE!</v>
      </c>
      <c r="AH103" s="4" t="e">
        <f t="shared" si="50"/>
        <v>#VALUE!</v>
      </c>
      <c r="AI103" s="4" t="e">
        <f t="shared" si="51"/>
        <v>#VALUE!</v>
      </c>
      <c r="AJ103" s="4" t="e">
        <f t="shared" si="52"/>
        <v>#VALUE!</v>
      </c>
      <c r="AK103" s="4" t="e">
        <f t="shared" si="53"/>
        <v>#VALUE!</v>
      </c>
      <c r="AL103" s="4" t="e">
        <f t="shared" si="54"/>
        <v>#VALUE!</v>
      </c>
    </row>
    <row r="104" spans="1:38" ht="13.8" thickBot="1" x14ac:dyDescent="0.3">
      <c r="A104" s="350"/>
      <c r="B104" s="351"/>
      <c r="C104" s="351"/>
      <c r="D104" s="560"/>
      <c r="E104" s="561"/>
      <c r="F104" s="351"/>
      <c r="G104" s="354"/>
      <c r="H104" s="357"/>
      <c r="I104" s="353"/>
      <c r="J104" s="354"/>
      <c r="K104" s="65"/>
      <c r="L104" s="61" t="str">
        <f t="shared" si="4"/>
        <v/>
      </c>
      <c r="M104" s="4" t="str">
        <f t="shared" si="5"/>
        <v/>
      </c>
      <c r="N104" s="4" t="str">
        <f>IF(U104&lt;MIN($D$5,$D$10),"",INDEX($U$35:$Z95,1,B104+1))</f>
        <v/>
      </c>
      <c r="O104" s="5" t="str">
        <f t="shared" si="6"/>
        <v/>
      </c>
      <c r="P104" s="5">
        <f t="shared" si="40"/>
        <v>0</v>
      </c>
      <c r="Q104" s="351"/>
      <c r="R104" s="351"/>
      <c r="S104" s="19" t="str">
        <f t="shared" si="22"/>
        <v/>
      </c>
      <c r="T104" s="62" t="str">
        <f t="shared" si="27"/>
        <v/>
      </c>
      <c r="U104" s="25">
        <f t="shared" si="41"/>
        <v>0</v>
      </c>
      <c r="V104" s="21">
        <f t="shared" si="42"/>
        <v>0</v>
      </c>
      <c r="W104" s="4" t="str">
        <f t="shared" si="43"/>
        <v/>
      </c>
      <c r="X104" s="4" t="e">
        <f t="shared" si="9"/>
        <v>#VALUE!</v>
      </c>
      <c r="Y104" s="4">
        <f t="shared" si="44"/>
        <v>0</v>
      </c>
      <c r="Z104" s="4">
        <f t="shared" si="10"/>
        <v>0</v>
      </c>
      <c r="AA104" s="4" t="e">
        <f t="shared" si="45"/>
        <v>#VALUE!</v>
      </c>
      <c r="AB104" s="4" t="e">
        <f t="shared" si="46"/>
        <v>#VALUE!</v>
      </c>
      <c r="AC104" s="4" t="e">
        <f t="shared" si="25"/>
        <v>#VALUE!</v>
      </c>
      <c r="AD104" s="4" t="e">
        <f t="shared" si="47"/>
        <v>#VALUE!</v>
      </c>
      <c r="AE104" s="4" t="e">
        <f t="shared" si="26"/>
        <v>#VALUE!</v>
      </c>
      <c r="AF104" s="4" t="e">
        <f t="shared" si="48"/>
        <v>#VALUE!</v>
      </c>
      <c r="AG104" s="4" t="e">
        <f t="shared" si="49"/>
        <v>#VALUE!</v>
      </c>
      <c r="AH104" s="4" t="e">
        <f t="shared" si="50"/>
        <v>#VALUE!</v>
      </c>
      <c r="AI104" s="4" t="e">
        <f t="shared" si="51"/>
        <v>#VALUE!</v>
      </c>
      <c r="AJ104" s="4" t="e">
        <f t="shared" si="52"/>
        <v>#VALUE!</v>
      </c>
      <c r="AK104" s="4" t="e">
        <f t="shared" si="53"/>
        <v>#VALUE!</v>
      </c>
      <c r="AL104" s="4" t="e">
        <f t="shared" si="54"/>
        <v>#VALUE!</v>
      </c>
    </row>
    <row r="105" spans="1:38" ht="13.8" thickBot="1" x14ac:dyDescent="0.3">
      <c r="A105" s="350"/>
      <c r="B105" s="351"/>
      <c r="C105" s="351"/>
      <c r="D105" s="560"/>
      <c r="E105" s="561"/>
      <c r="F105" s="351"/>
      <c r="G105" s="354"/>
      <c r="H105" s="357"/>
      <c r="I105" s="353"/>
      <c r="J105" s="354"/>
      <c r="K105" s="65"/>
      <c r="L105" s="61" t="str">
        <f t="shared" si="4"/>
        <v/>
      </c>
      <c r="M105" s="4" t="str">
        <f t="shared" si="5"/>
        <v/>
      </c>
      <c r="N105" s="4" t="str">
        <f>IF(U105&lt;MIN($D$5,$D$10),"",INDEX($U$35:$Z96,1,B105+1))</f>
        <v/>
      </c>
      <c r="O105" s="5" t="str">
        <f t="shared" si="6"/>
        <v/>
      </c>
      <c r="P105" s="5">
        <f t="shared" si="40"/>
        <v>0</v>
      </c>
      <c r="Q105" s="351"/>
      <c r="R105" s="351"/>
      <c r="S105" s="19" t="str">
        <f t="shared" si="22"/>
        <v/>
      </c>
      <c r="T105" s="62" t="str">
        <f t="shared" si="27"/>
        <v/>
      </c>
      <c r="U105" s="25">
        <f t="shared" si="41"/>
        <v>0</v>
      </c>
      <c r="V105" s="21">
        <f t="shared" si="42"/>
        <v>0</v>
      </c>
      <c r="W105" s="4" t="str">
        <f t="shared" si="43"/>
        <v/>
      </c>
      <c r="X105" s="4" t="e">
        <f t="shared" si="9"/>
        <v>#VALUE!</v>
      </c>
      <c r="Y105" s="4">
        <f t="shared" si="44"/>
        <v>0</v>
      </c>
      <c r="Z105" s="4">
        <f t="shared" si="10"/>
        <v>0</v>
      </c>
      <c r="AA105" s="4" t="e">
        <f t="shared" si="45"/>
        <v>#VALUE!</v>
      </c>
      <c r="AB105" s="4" t="e">
        <f t="shared" si="46"/>
        <v>#VALUE!</v>
      </c>
      <c r="AC105" s="4" t="e">
        <f t="shared" si="25"/>
        <v>#VALUE!</v>
      </c>
      <c r="AD105" s="4" t="e">
        <f t="shared" si="47"/>
        <v>#VALUE!</v>
      </c>
      <c r="AE105" s="4" t="e">
        <f t="shared" si="26"/>
        <v>#VALUE!</v>
      </c>
      <c r="AF105" s="4" t="e">
        <f t="shared" si="48"/>
        <v>#VALUE!</v>
      </c>
      <c r="AG105" s="4" t="e">
        <f t="shared" si="49"/>
        <v>#VALUE!</v>
      </c>
      <c r="AH105" s="4" t="e">
        <f t="shared" si="50"/>
        <v>#VALUE!</v>
      </c>
      <c r="AI105" s="4" t="e">
        <f t="shared" si="51"/>
        <v>#VALUE!</v>
      </c>
      <c r="AJ105" s="4" t="e">
        <f t="shared" si="52"/>
        <v>#VALUE!</v>
      </c>
      <c r="AK105" s="4" t="e">
        <f t="shared" si="53"/>
        <v>#VALUE!</v>
      </c>
      <c r="AL105" s="4" t="e">
        <f t="shared" si="54"/>
        <v>#VALUE!</v>
      </c>
    </row>
    <row r="106" spans="1:38" ht="13.8" thickBot="1" x14ac:dyDescent="0.3">
      <c r="A106" s="350"/>
      <c r="B106" s="351"/>
      <c r="C106" s="351"/>
      <c r="D106" s="560"/>
      <c r="E106" s="561"/>
      <c r="F106" s="351"/>
      <c r="G106" s="354"/>
      <c r="H106" s="357"/>
      <c r="I106" s="353"/>
      <c r="J106" s="354"/>
      <c r="K106" s="65"/>
      <c r="L106" s="61" t="str">
        <f t="shared" si="4"/>
        <v/>
      </c>
      <c r="M106" s="4" t="str">
        <f t="shared" si="5"/>
        <v/>
      </c>
      <c r="N106" s="4" t="str">
        <f>IF(U106&lt;MIN($D$5,$D$10),"",INDEX($U$35:$Z97,1,B106+1))</f>
        <v/>
      </c>
      <c r="O106" s="5" t="str">
        <f t="shared" si="6"/>
        <v/>
      </c>
      <c r="P106" s="5">
        <f t="shared" si="40"/>
        <v>0</v>
      </c>
      <c r="Q106" s="351"/>
      <c r="R106" s="351"/>
      <c r="S106" s="19" t="str">
        <f t="shared" si="22"/>
        <v/>
      </c>
      <c r="T106" s="62" t="str">
        <f t="shared" si="27"/>
        <v/>
      </c>
      <c r="U106" s="25">
        <f t="shared" si="41"/>
        <v>0</v>
      </c>
      <c r="V106" s="21">
        <f t="shared" si="42"/>
        <v>0</v>
      </c>
      <c r="W106" s="4" t="str">
        <f t="shared" si="43"/>
        <v/>
      </c>
      <c r="X106" s="4" t="e">
        <f t="shared" si="9"/>
        <v>#VALUE!</v>
      </c>
      <c r="Y106" s="4">
        <f t="shared" si="44"/>
        <v>0</v>
      </c>
      <c r="Z106" s="4">
        <f t="shared" si="10"/>
        <v>0</v>
      </c>
      <c r="AA106" s="4" t="e">
        <f t="shared" si="45"/>
        <v>#VALUE!</v>
      </c>
      <c r="AB106" s="4" t="e">
        <f t="shared" si="46"/>
        <v>#VALUE!</v>
      </c>
      <c r="AC106" s="4" t="e">
        <f t="shared" si="25"/>
        <v>#VALUE!</v>
      </c>
      <c r="AD106" s="4" t="e">
        <f t="shared" si="47"/>
        <v>#VALUE!</v>
      </c>
      <c r="AE106" s="4" t="e">
        <f t="shared" si="26"/>
        <v>#VALUE!</v>
      </c>
      <c r="AF106" s="4" t="e">
        <f t="shared" si="48"/>
        <v>#VALUE!</v>
      </c>
      <c r="AG106" s="4" t="e">
        <f t="shared" si="49"/>
        <v>#VALUE!</v>
      </c>
      <c r="AH106" s="4" t="e">
        <f t="shared" si="50"/>
        <v>#VALUE!</v>
      </c>
      <c r="AI106" s="4" t="e">
        <f t="shared" si="51"/>
        <v>#VALUE!</v>
      </c>
      <c r="AJ106" s="4" t="e">
        <f t="shared" si="52"/>
        <v>#VALUE!</v>
      </c>
      <c r="AK106" s="4" t="e">
        <f t="shared" si="53"/>
        <v>#VALUE!</v>
      </c>
      <c r="AL106" s="4" t="e">
        <f t="shared" si="54"/>
        <v>#VALUE!</v>
      </c>
    </row>
    <row r="107" spans="1:38" ht="13.8" thickBot="1" x14ac:dyDescent="0.3">
      <c r="A107" s="350"/>
      <c r="B107" s="351"/>
      <c r="C107" s="351"/>
      <c r="D107" s="560"/>
      <c r="E107" s="561"/>
      <c r="F107" s="351"/>
      <c r="G107" s="354"/>
      <c r="H107" s="357"/>
      <c r="I107" s="353"/>
      <c r="J107" s="354"/>
      <c r="K107" s="65"/>
      <c r="L107" s="61" t="str">
        <f t="shared" si="4"/>
        <v/>
      </c>
      <c r="M107" s="4" t="str">
        <f t="shared" si="5"/>
        <v/>
      </c>
      <c r="N107" s="4" t="str">
        <f>IF(U107&lt;MIN($D$5,$D$10),"",INDEX($U$35:$Z98,1,B107+1))</f>
        <v/>
      </c>
      <c r="O107" s="5" t="str">
        <f t="shared" si="6"/>
        <v/>
      </c>
      <c r="P107" s="5">
        <f t="shared" si="40"/>
        <v>0</v>
      </c>
      <c r="Q107" s="351"/>
      <c r="R107" s="351"/>
      <c r="S107" s="19" t="str">
        <f t="shared" si="22"/>
        <v/>
      </c>
      <c r="T107" s="62" t="str">
        <f t="shared" si="27"/>
        <v/>
      </c>
      <c r="U107" s="25">
        <f t="shared" si="41"/>
        <v>0</v>
      </c>
      <c r="V107" s="21">
        <f t="shared" si="42"/>
        <v>0</v>
      </c>
      <c r="W107" s="4" t="str">
        <f t="shared" si="43"/>
        <v/>
      </c>
      <c r="X107" s="4" t="e">
        <f t="shared" si="9"/>
        <v>#VALUE!</v>
      </c>
      <c r="Y107" s="4">
        <f t="shared" si="44"/>
        <v>0</v>
      </c>
      <c r="Z107" s="4">
        <f t="shared" si="10"/>
        <v>0</v>
      </c>
      <c r="AA107" s="4" t="e">
        <f t="shared" si="45"/>
        <v>#VALUE!</v>
      </c>
      <c r="AB107" s="4" t="e">
        <f t="shared" si="46"/>
        <v>#VALUE!</v>
      </c>
      <c r="AC107" s="4" t="e">
        <f t="shared" si="25"/>
        <v>#VALUE!</v>
      </c>
      <c r="AD107" s="4" t="e">
        <f t="shared" si="47"/>
        <v>#VALUE!</v>
      </c>
      <c r="AE107" s="4" t="e">
        <f t="shared" si="26"/>
        <v>#VALUE!</v>
      </c>
      <c r="AF107" s="4" t="e">
        <f t="shared" si="48"/>
        <v>#VALUE!</v>
      </c>
      <c r="AG107" s="4" t="e">
        <f t="shared" si="49"/>
        <v>#VALUE!</v>
      </c>
      <c r="AH107" s="4" t="e">
        <f t="shared" si="50"/>
        <v>#VALUE!</v>
      </c>
      <c r="AI107" s="4" t="e">
        <f t="shared" si="51"/>
        <v>#VALUE!</v>
      </c>
      <c r="AJ107" s="4" t="e">
        <f t="shared" si="52"/>
        <v>#VALUE!</v>
      </c>
      <c r="AK107" s="4" t="e">
        <f t="shared" si="53"/>
        <v>#VALUE!</v>
      </c>
      <c r="AL107" s="4" t="e">
        <f t="shared" si="54"/>
        <v>#VALUE!</v>
      </c>
    </row>
    <row r="108" spans="1:38" ht="13.8" thickBot="1" x14ac:dyDescent="0.3">
      <c r="A108" s="350"/>
      <c r="B108" s="351"/>
      <c r="C108" s="351"/>
      <c r="D108" s="560"/>
      <c r="E108" s="561"/>
      <c r="F108" s="351"/>
      <c r="G108" s="354"/>
      <c r="H108" s="357"/>
      <c r="I108" s="353"/>
      <c r="J108" s="354"/>
      <c r="K108" s="65"/>
      <c r="L108" s="61" t="str">
        <f t="shared" si="4"/>
        <v/>
      </c>
      <c r="M108" s="4" t="str">
        <f t="shared" si="5"/>
        <v/>
      </c>
      <c r="N108" s="4" t="str">
        <f>IF(U108&lt;MIN($D$5,$D$10),"",INDEX($U$35:$Z99,1,B108+1))</f>
        <v/>
      </c>
      <c r="O108" s="5" t="str">
        <f t="shared" si="6"/>
        <v/>
      </c>
      <c r="P108" s="5">
        <f t="shared" si="40"/>
        <v>0</v>
      </c>
      <c r="Q108" s="351"/>
      <c r="R108" s="351"/>
      <c r="S108" s="19" t="str">
        <f t="shared" si="22"/>
        <v/>
      </c>
      <c r="T108" s="62" t="str">
        <f t="shared" si="27"/>
        <v/>
      </c>
      <c r="U108" s="25">
        <f t="shared" si="41"/>
        <v>0</v>
      </c>
      <c r="V108" s="21">
        <f t="shared" si="42"/>
        <v>0</v>
      </c>
      <c r="W108" s="4" t="str">
        <f t="shared" si="43"/>
        <v/>
      </c>
      <c r="X108" s="4" t="e">
        <f t="shared" si="9"/>
        <v>#VALUE!</v>
      </c>
      <c r="Y108" s="4">
        <f t="shared" si="44"/>
        <v>0</v>
      </c>
      <c r="Z108" s="4">
        <f t="shared" si="10"/>
        <v>0</v>
      </c>
      <c r="AA108" s="4" t="e">
        <f t="shared" si="45"/>
        <v>#VALUE!</v>
      </c>
      <c r="AB108" s="4" t="e">
        <f t="shared" si="46"/>
        <v>#VALUE!</v>
      </c>
      <c r="AC108" s="4" t="e">
        <f t="shared" si="25"/>
        <v>#VALUE!</v>
      </c>
      <c r="AD108" s="4" t="e">
        <f t="shared" si="47"/>
        <v>#VALUE!</v>
      </c>
      <c r="AE108" s="4" t="e">
        <f t="shared" si="26"/>
        <v>#VALUE!</v>
      </c>
      <c r="AF108" s="4" t="e">
        <f t="shared" si="48"/>
        <v>#VALUE!</v>
      </c>
      <c r="AG108" s="4" t="e">
        <f t="shared" si="49"/>
        <v>#VALUE!</v>
      </c>
      <c r="AH108" s="4" t="e">
        <f t="shared" si="50"/>
        <v>#VALUE!</v>
      </c>
      <c r="AI108" s="4" t="e">
        <f t="shared" si="51"/>
        <v>#VALUE!</v>
      </c>
      <c r="AJ108" s="4" t="e">
        <f t="shared" si="52"/>
        <v>#VALUE!</v>
      </c>
      <c r="AK108" s="4" t="e">
        <f t="shared" si="53"/>
        <v>#VALUE!</v>
      </c>
      <c r="AL108" s="4" t="e">
        <f t="shared" si="54"/>
        <v>#VALUE!</v>
      </c>
    </row>
    <row r="109" spans="1:38" ht="13.8" thickBot="1" x14ac:dyDescent="0.3">
      <c r="A109" s="350"/>
      <c r="B109" s="351"/>
      <c r="C109" s="351"/>
      <c r="D109" s="560"/>
      <c r="E109" s="561"/>
      <c r="F109" s="351"/>
      <c r="G109" s="354"/>
      <c r="H109" s="357"/>
      <c r="I109" s="353"/>
      <c r="J109" s="354"/>
      <c r="K109" s="65"/>
      <c r="L109" s="61" t="str">
        <f t="shared" si="4"/>
        <v/>
      </c>
      <c r="M109" s="4" t="str">
        <f t="shared" si="5"/>
        <v/>
      </c>
      <c r="N109" s="4" t="str">
        <f>IF(U109&lt;MIN($D$5,$D$10),"",INDEX($U$35:$Z100,1,B109+1))</f>
        <v/>
      </c>
      <c r="O109" s="5" t="str">
        <f t="shared" si="6"/>
        <v/>
      </c>
      <c r="P109" s="5">
        <f t="shared" si="40"/>
        <v>0</v>
      </c>
      <c r="Q109" s="351"/>
      <c r="R109" s="351"/>
      <c r="S109" s="19" t="str">
        <f t="shared" si="22"/>
        <v/>
      </c>
      <c r="T109" s="62" t="str">
        <f t="shared" si="27"/>
        <v/>
      </c>
      <c r="U109" s="25">
        <f t="shared" si="41"/>
        <v>0</v>
      </c>
      <c r="V109" s="21">
        <f t="shared" si="42"/>
        <v>0</v>
      </c>
      <c r="W109" s="4" t="str">
        <f t="shared" si="43"/>
        <v/>
      </c>
      <c r="X109" s="4" t="e">
        <f t="shared" si="9"/>
        <v>#VALUE!</v>
      </c>
      <c r="Y109" s="4">
        <f t="shared" si="44"/>
        <v>0</v>
      </c>
      <c r="Z109" s="4">
        <f t="shared" si="10"/>
        <v>0</v>
      </c>
      <c r="AA109" s="4" t="e">
        <f t="shared" si="45"/>
        <v>#VALUE!</v>
      </c>
      <c r="AB109" s="4" t="e">
        <f t="shared" si="46"/>
        <v>#VALUE!</v>
      </c>
      <c r="AC109" s="4" t="e">
        <f t="shared" si="25"/>
        <v>#VALUE!</v>
      </c>
      <c r="AD109" s="4" t="e">
        <f t="shared" si="47"/>
        <v>#VALUE!</v>
      </c>
      <c r="AE109" s="4" t="e">
        <f t="shared" si="26"/>
        <v>#VALUE!</v>
      </c>
      <c r="AF109" s="4" t="e">
        <f t="shared" si="48"/>
        <v>#VALUE!</v>
      </c>
      <c r="AG109" s="4" t="e">
        <f t="shared" si="49"/>
        <v>#VALUE!</v>
      </c>
      <c r="AH109" s="4" t="e">
        <f t="shared" si="50"/>
        <v>#VALUE!</v>
      </c>
      <c r="AI109" s="4" t="e">
        <f t="shared" si="51"/>
        <v>#VALUE!</v>
      </c>
      <c r="AJ109" s="4" t="e">
        <f t="shared" si="52"/>
        <v>#VALUE!</v>
      </c>
      <c r="AK109" s="4" t="e">
        <f t="shared" si="53"/>
        <v>#VALUE!</v>
      </c>
      <c r="AL109" s="4" t="e">
        <f t="shared" si="54"/>
        <v>#VALUE!</v>
      </c>
    </row>
    <row r="110" spans="1:38" ht="13.8" thickBot="1" x14ac:dyDescent="0.3">
      <c r="A110" s="350"/>
      <c r="B110" s="351"/>
      <c r="C110" s="351"/>
      <c r="D110" s="560"/>
      <c r="E110" s="561"/>
      <c r="F110" s="351"/>
      <c r="G110" s="354"/>
      <c r="H110" s="357"/>
      <c r="I110" s="353"/>
      <c r="J110" s="354"/>
      <c r="K110" s="65"/>
      <c r="L110" s="61" t="str">
        <f t="shared" si="4"/>
        <v/>
      </c>
      <c r="M110" s="4" t="str">
        <f t="shared" si="5"/>
        <v/>
      </c>
      <c r="N110" s="4" t="str">
        <f>IF(U110&lt;MIN($D$5,$D$10),"",INDEX($U$35:$Z101,1,B110+1))</f>
        <v/>
      </c>
      <c r="O110" s="5" t="str">
        <f t="shared" si="6"/>
        <v/>
      </c>
      <c r="P110" s="5">
        <f t="shared" si="40"/>
        <v>0</v>
      </c>
      <c r="Q110" s="351"/>
      <c r="R110" s="351"/>
      <c r="S110" s="19" t="str">
        <f t="shared" si="22"/>
        <v/>
      </c>
      <c r="T110" s="62" t="str">
        <f t="shared" si="27"/>
        <v/>
      </c>
      <c r="U110" s="25">
        <f t="shared" si="41"/>
        <v>0</v>
      </c>
      <c r="V110" s="21">
        <f t="shared" si="42"/>
        <v>0</v>
      </c>
      <c r="W110" s="4" t="str">
        <f t="shared" si="43"/>
        <v/>
      </c>
      <c r="X110" s="4" t="e">
        <f t="shared" si="9"/>
        <v>#VALUE!</v>
      </c>
      <c r="Y110" s="4">
        <f t="shared" si="44"/>
        <v>0</v>
      </c>
      <c r="Z110" s="4">
        <f t="shared" si="10"/>
        <v>0</v>
      </c>
      <c r="AA110" s="4" t="e">
        <f t="shared" si="45"/>
        <v>#VALUE!</v>
      </c>
      <c r="AB110" s="4" t="e">
        <f t="shared" si="46"/>
        <v>#VALUE!</v>
      </c>
      <c r="AC110" s="4" t="e">
        <f t="shared" si="25"/>
        <v>#VALUE!</v>
      </c>
      <c r="AD110" s="4" t="e">
        <f t="shared" si="47"/>
        <v>#VALUE!</v>
      </c>
      <c r="AE110" s="4" t="e">
        <f t="shared" si="26"/>
        <v>#VALUE!</v>
      </c>
      <c r="AF110" s="4" t="e">
        <f t="shared" si="48"/>
        <v>#VALUE!</v>
      </c>
      <c r="AG110" s="4" t="e">
        <f t="shared" si="49"/>
        <v>#VALUE!</v>
      </c>
      <c r="AH110" s="4" t="e">
        <f t="shared" si="50"/>
        <v>#VALUE!</v>
      </c>
      <c r="AI110" s="4" t="e">
        <f t="shared" si="51"/>
        <v>#VALUE!</v>
      </c>
      <c r="AJ110" s="4" t="e">
        <f t="shared" si="52"/>
        <v>#VALUE!</v>
      </c>
      <c r="AK110" s="4" t="e">
        <f t="shared" si="53"/>
        <v>#VALUE!</v>
      </c>
      <c r="AL110" s="4" t="e">
        <f t="shared" si="54"/>
        <v>#VALUE!</v>
      </c>
    </row>
    <row r="111" spans="1:38" ht="13.8" thickBot="1" x14ac:dyDescent="0.3">
      <c r="A111" s="350"/>
      <c r="B111" s="351"/>
      <c r="C111" s="351"/>
      <c r="D111" s="560"/>
      <c r="E111" s="561"/>
      <c r="F111" s="351"/>
      <c r="G111" s="354"/>
      <c r="H111" s="357"/>
      <c r="I111" s="353"/>
      <c r="J111" s="354"/>
      <c r="K111" s="65"/>
      <c r="L111" s="61" t="str">
        <f t="shared" si="4"/>
        <v/>
      </c>
      <c r="M111" s="4" t="str">
        <f t="shared" si="5"/>
        <v/>
      </c>
      <c r="N111" s="4" t="str">
        <f>IF(U111&lt;MIN($D$5,$D$10),"",INDEX($U$35:$Z102,1,B111+1))</f>
        <v/>
      </c>
      <c r="O111" s="5" t="str">
        <f t="shared" si="6"/>
        <v/>
      </c>
      <c r="P111" s="5">
        <f t="shared" si="40"/>
        <v>0</v>
      </c>
      <c r="Q111" s="351"/>
      <c r="R111" s="351"/>
      <c r="S111" s="19" t="str">
        <f t="shared" si="22"/>
        <v/>
      </c>
      <c r="T111" s="62" t="str">
        <f t="shared" si="27"/>
        <v/>
      </c>
      <c r="U111" s="25">
        <f t="shared" si="41"/>
        <v>0</v>
      </c>
      <c r="V111" s="21">
        <f t="shared" si="42"/>
        <v>0</v>
      </c>
      <c r="W111" s="4" t="str">
        <f t="shared" si="43"/>
        <v/>
      </c>
      <c r="X111" s="4" t="e">
        <f t="shared" si="9"/>
        <v>#VALUE!</v>
      </c>
      <c r="Y111" s="4">
        <f t="shared" si="44"/>
        <v>0</v>
      </c>
      <c r="Z111" s="4">
        <f t="shared" si="10"/>
        <v>0</v>
      </c>
      <c r="AA111" s="4" t="e">
        <f t="shared" si="45"/>
        <v>#VALUE!</v>
      </c>
      <c r="AB111" s="4" t="e">
        <f t="shared" si="46"/>
        <v>#VALUE!</v>
      </c>
      <c r="AC111" s="4" t="e">
        <f t="shared" si="25"/>
        <v>#VALUE!</v>
      </c>
      <c r="AD111" s="4" t="e">
        <f t="shared" si="47"/>
        <v>#VALUE!</v>
      </c>
      <c r="AE111" s="4" t="e">
        <f t="shared" si="26"/>
        <v>#VALUE!</v>
      </c>
      <c r="AF111" s="4" t="e">
        <f t="shared" si="48"/>
        <v>#VALUE!</v>
      </c>
      <c r="AG111" s="4" t="e">
        <f t="shared" si="49"/>
        <v>#VALUE!</v>
      </c>
      <c r="AH111" s="4" t="e">
        <f t="shared" si="50"/>
        <v>#VALUE!</v>
      </c>
      <c r="AI111" s="4" t="e">
        <f t="shared" si="51"/>
        <v>#VALUE!</v>
      </c>
      <c r="AJ111" s="4" t="e">
        <f t="shared" si="52"/>
        <v>#VALUE!</v>
      </c>
      <c r="AK111" s="4" t="e">
        <f t="shared" si="53"/>
        <v>#VALUE!</v>
      </c>
      <c r="AL111" s="4" t="e">
        <f t="shared" si="54"/>
        <v>#VALUE!</v>
      </c>
    </row>
    <row r="112" spans="1:38" ht="13.8" thickBot="1" x14ac:dyDescent="0.3">
      <c r="A112" s="350"/>
      <c r="B112" s="351"/>
      <c r="C112" s="351"/>
      <c r="D112" s="560"/>
      <c r="E112" s="561"/>
      <c r="F112" s="351"/>
      <c r="G112" s="354"/>
      <c r="H112" s="357"/>
      <c r="I112" s="353"/>
      <c r="J112" s="354"/>
      <c r="K112" s="65"/>
      <c r="L112" s="61" t="str">
        <f t="shared" si="4"/>
        <v/>
      </c>
      <c r="M112" s="4" t="str">
        <f t="shared" si="5"/>
        <v/>
      </c>
      <c r="N112" s="4" t="str">
        <f>IF(U112&lt;MIN($D$5,$D$10),"",INDEX($U$35:$Z103,1,B112+1))</f>
        <v/>
      </c>
      <c r="O112" s="5" t="str">
        <f t="shared" si="6"/>
        <v/>
      </c>
      <c r="P112" s="5">
        <f t="shared" si="40"/>
        <v>0</v>
      </c>
      <c r="Q112" s="351"/>
      <c r="R112" s="351"/>
      <c r="S112" s="19" t="str">
        <f t="shared" si="22"/>
        <v/>
      </c>
      <c r="T112" s="62" t="str">
        <f t="shared" si="27"/>
        <v/>
      </c>
      <c r="U112" s="25">
        <f t="shared" si="41"/>
        <v>0</v>
      </c>
      <c r="V112" s="21">
        <f t="shared" si="42"/>
        <v>0</v>
      </c>
      <c r="W112" s="4" t="str">
        <f t="shared" si="43"/>
        <v/>
      </c>
      <c r="X112" s="4" t="e">
        <f t="shared" si="9"/>
        <v>#VALUE!</v>
      </c>
      <c r="Y112" s="4">
        <f t="shared" si="44"/>
        <v>0</v>
      </c>
      <c r="Z112" s="4">
        <f t="shared" si="10"/>
        <v>0</v>
      </c>
      <c r="AA112" s="4" t="e">
        <f t="shared" si="45"/>
        <v>#VALUE!</v>
      </c>
      <c r="AB112" s="4" t="e">
        <f t="shared" si="46"/>
        <v>#VALUE!</v>
      </c>
      <c r="AC112" s="4" t="e">
        <f t="shared" si="25"/>
        <v>#VALUE!</v>
      </c>
      <c r="AD112" s="4" t="e">
        <f t="shared" si="47"/>
        <v>#VALUE!</v>
      </c>
      <c r="AE112" s="4" t="e">
        <f t="shared" si="26"/>
        <v>#VALUE!</v>
      </c>
      <c r="AF112" s="4" t="e">
        <f t="shared" si="48"/>
        <v>#VALUE!</v>
      </c>
      <c r="AG112" s="4" t="e">
        <f t="shared" si="49"/>
        <v>#VALUE!</v>
      </c>
      <c r="AH112" s="4" t="e">
        <f t="shared" si="50"/>
        <v>#VALUE!</v>
      </c>
      <c r="AI112" s="4" t="e">
        <f t="shared" si="51"/>
        <v>#VALUE!</v>
      </c>
      <c r="AJ112" s="4" t="e">
        <f t="shared" si="52"/>
        <v>#VALUE!</v>
      </c>
      <c r="AK112" s="4" t="e">
        <f t="shared" si="53"/>
        <v>#VALUE!</v>
      </c>
      <c r="AL112" s="4" t="e">
        <f t="shared" si="54"/>
        <v>#VALUE!</v>
      </c>
    </row>
    <row r="113" spans="1:38" ht="13.8" thickBot="1" x14ac:dyDescent="0.3">
      <c r="A113" s="350"/>
      <c r="B113" s="351"/>
      <c r="C113" s="351"/>
      <c r="D113" s="560"/>
      <c r="E113" s="561"/>
      <c r="F113" s="351"/>
      <c r="G113" s="354"/>
      <c r="H113" s="357"/>
      <c r="I113" s="353"/>
      <c r="J113" s="354"/>
      <c r="K113" s="65"/>
      <c r="L113" s="61" t="str">
        <f t="shared" si="4"/>
        <v/>
      </c>
      <c r="M113" s="4" t="str">
        <f t="shared" si="5"/>
        <v/>
      </c>
      <c r="N113" s="4" t="str">
        <f>IF(U113&lt;MIN($D$5,$D$10),"",INDEX($U$35:$Z104,1,B113+1))</f>
        <v/>
      </c>
      <c r="O113" s="5" t="str">
        <f t="shared" si="6"/>
        <v/>
      </c>
      <c r="P113" s="5">
        <f t="shared" si="40"/>
        <v>0</v>
      </c>
      <c r="Q113" s="351"/>
      <c r="R113" s="351"/>
      <c r="S113" s="19" t="str">
        <f t="shared" si="22"/>
        <v/>
      </c>
      <c r="T113" s="62" t="str">
        <f t="shared" si="27"/>
        <v/>
      </c>
      <c r="U113" s="25">
        <f t="shared" si="41"/>
        <v>0</v>
      </c>
      <c r="V113" s="21">
        <f t="shared" si="42"/>
        <v>0</v>
      </c>
      <c r="W113" s="4" t="str">
        <f t="shared" si="43"/>
        <v/>
      </c>
      <c r="X113" s="4" t="e">
        <f t="shared" si="9"/>
        <v>#VALUE!</v>
      </c>
      <c r="Y113" s="4">
        <f t="shared" si="44"/>
        <v>0</v>
      </c>
      <c r="Z113" s="4">
        <f t="shared" si="10"/>
        <v>0</v>
      </c>
      <c r="AA113" s="4" t="e">
        <f t="shared" si="45"/>
        <v>#VALUE!</v>
      </c>
      <c r="AB113" s="4" t="e">
        <f t="shared" si="46"/>
        <v>#VALUE!</v>
      </c>
      <c r="AC113" s="4" t="e">
        <f t="shared" si="25"/>
        <v>#VALUE!</v>
      </c>
      <c r="AD113" s="4" t="e">
        <f t="shared" si="47"/>
        <v>#VALUE!</v>
      </c>
      <c r="AE113" s="4" t="e">
        <f t="shared" si="26"/>
        <v>#VALUE!</v>
      </c>
      <c r="AF113" s="4" t="e">
        <f t="shared" si="48"/>
        <v>#VALUE!</v>
      </c>
      <c r="AG113" s="4" t="e">
        <f t="shared" si="49"/>
        <v>#VALUE!</v>
      </c>
      <c r="AH113" s="4" t="e">
        <f t="shared" si="50"/>
        <v>#VALUE!</v>
      </c>
      <c r="AI113" s="4" t="e">
        <f t="shared" si="51"/>
        <v>#VALUE!</v>
      </c>
      <c r="AJ113" s="4" t="e">
        <f t="shared" si="52"/>
        <v>#VALUE!</v>
      </c>
      <c r="AK113" s="4" t="e">
        <f t="shared" si="53"/>
        <v>#VALUE!</v>
      </c>
      <c r="AL113" s="4" t="e">
        <f t="shared" si="54"/>
        <v>#VALUE!</v>
      </c>
    </row>
    <row r="114" spans="1:38" ht="13.8" thickBot="1" x14ac:dyDescent="0.3">
      <c r="A114" s="350"/>
      <c r="B114" s="351"/>
      <c r="C114" s="351"/>
      <c r="D114" s="560"/>
      <c r="E114" s="561"/>
      <c r="F114" s="351"/>
      <c r="G114" s="354"/>
      <c r="H114" s="357"/>
      <c r="I114" s="353"/>
      <c r="J114" s="354"/>
      <c r="K114" s="65"/>
      <c r="L114" s="61" t="str">
        <f t="shared" si="4"/>
        <v/>
      </c>
      <c r="M114" s="4" t="str">
        <f t="shared" si="5"/>
        <v/>
      </c>
      <c r="N114" s="4" t="str">
        <f>IF(U114&lt;MIN($D$5,$D$10),"",INDEX($U$35:$Z105,1,B114+1))</f>
        <v/>
      </c>
      <c r="O114" s="5" t="str">
        <f t="shared" si="6"/>
        <v/>
      </c>
      <c r="P114" s="5">
        <f t="shared" si="40"/>
        <v>0</v>
      </c>
      <c r="Q114" s="351"/>
      <c r="R114" s="351"/>
      <c r="S114" s="19" t="str">
        <f t="shared" si="22"/>
        <v/>
      </c>
      <c r="T114" s="62" t="str">
        <f t="shared" si="27"/>
        <v/>
      </c>
      <c r="U114" s="25">
        <f t="shared" si="41"/>
        <v>0</v>
      </c>
      <c r="V114" s="21">
        <f t="shared" si="42"/>
        <v>0</v>
      </c>
      <c r="W114" s="4" t="str">
        <f t="shared" si="43"/>
        <v/>
      </c>
      <c r="X114" s="4" t="e">
        <f t="shared" si="9"/>
        <v>#VALUE!</v>
      </c>
      <c r="Y114" s="4">
        <f t="shared" si="44"/>
        <v>0</v>
      </c>
      <c r="Z114" s="4">
        <f t="shared" si="10"/>
        <v>0</v>
      </c>
      <c r="AA114" s="4" t="e">
        <f t="shared" si="45"/>
        <v>#VALUE!</v>
      </c>
      <c r="AB114" s="4" t="e">
        <f t="shared" si="46"/>
        <v>#VALUE!</v>
      </c>
      <c r="AC114" s="4" t="e">
        <f t="shared" si="25"/>
        <v>#VALUE!</v>
      </c>
      <c r="AD114" s="4" t="e">
        <f t="shared" si="47"/>
        <v>#VALUE!</v>
      </c>
      <c r="AE114" s="4" t="e">
        <f t="shared" si="26"/>
        <v>#VALUE!</v>
      </c>
      <c r="AF114" s="4" t="e">
        <f t="shared" si="48"/>
        <v>#VALUE!</v>
      </c>
      <c r="AG114" s="4" t="e">
        <f t="shared" si="49"/>
        <v>#VALUE!</v>
      </c>
      <c r="AH114" s="4" t="e">
        <f t="shared" si="50"/>
        <v>#VALUE!</v>
      </c>
      <c r="AI114" s="4" t="e">
        <f t="shared" si="51"/>
        <v>#VALUE!</v>
      </c>
      <c r="AJ114" s="4" t="e">
        <f t="shared" si="52"/>
        <v>#VALUE!</v>
      </c>
      <c r="AK114" s="4" t="e">
        <f t="shared" si="53"/>
        <v>#VALUE!</v>
      </c>
      <c r="AL114" s="4" t="e">
        <f t="shared" si="54"/>
        <v>#VALUE!</v>
      </c>
    </row>
    <row r="115" spans="1:38" ht="13.8" thickBot="1" x14ac:dyDescent="0.3">
      <c r="A115" s="350"/>
      <c r="B115" s="351"/>
      <c r="C115" s="351"/>
      <c r="D115" s="560"/>
      <c r="E115" s="561"/>
      <c r="F115" s="351"/>
      <c r="G115" s="354"/>
      <c r="H115" s="357"/>
      <c r="I115" s="353"/>
      <c r="J115" s="354"/>
      <c r="K115" s="65"/>
      <c r="L115" s="61" t="str">
        <f t="shared" ref="L115:L178" si="55">IF(U115&lt;MIN($D$5,$D$10),"",IF(U115&gt;=$D$24,V115/INDEX($E$30:$L$30,1,F115),V115/INDEX($E$17:$L$17,1,F115)))</f>
        <v/>
      </c>
      <c r="M115" s="4" t="str">
        <f t="shared" ref="M115:M178" si="56">IF(U115&lt;MIN($D$5,$D$10),"",INDEX(AA115:AF115,1,S115))</f>
        <v/>
      </c>
      <c r="N115" s="4" t="str">
        <f>IF(U115&lt;MIN($D$5,$D$10),"",INDEX($U$35:$Z106,1,B115+1))</f>
        <v/>
      </c>
      <c r="O115" s="5" t="str">
        <f t="shared" ref="O115:O178" si="57">IF(U115&lt;MIN($D$5,$D$10),"",M115-N115)</f>
        <v/>
      </c>
      <c r="P115" s="5">
        <f t="shared" si="40"/>
        <v>0</v>
      </c>
      <c r="Q115" s="351"/>
      <c r="R115" s="351"/>
      <c r="S115" s="19" t="str">
        <f t="shared" si="22"/>
        <v/>
      </c>
      <c r="T115" s="62" t="str">
        <f t="shared" si="27"/>
        <v/>
      </c>
      <c r="U115" s="25">
        <f t="shared" si="41"/>
        <v>0</v>
      </c>
      <c r="V115" s="21">
        <f t="shared" si="42"/>
        <v>0</v>
      </c>
      <c r="W115" s="4" t="str">
        <f t="shared" si="43"/>
        <v/>
      </c>
      <c r="X115" s="4" t="e">
        <f t="shared" ref="X115:X178" si="58">IF(U115&gt;=$D$24,INDEX($F$22:$K$23,W115,B115+1),INDEX($F$8:$K$9,W115,B115+1))</f>
        <v>#VALUE!</v>
      </c>
      <c r="Y115" s="4">
        <f t="shared" si="44"/>
        <v>0</v>
      </c>
      <c r="Z115" s="4">
        <f t="shared" ref="Z115:Z178" si="59">INDEX($P$25:$P$30,B115+1,1)</f>
        <v>0</v>
      </c>
      <c r="AA115" s="4" t="e">
        <f t="shared" si="45"/>
        <v>#VALUE!</v>
      </c>
      <c r="AB115" s="4" t="e">
        <f t="shared" si="46"/>
        <v>#VALUE!</v>
      </c>
      <c r="AC115" s="4" t="e">
        <f t="shared" si="25"/>
        <v>#VALUE!</v>
      </c>
      <c r="AD115" s="4" t="e">
        <f t="shared" si="47"/>
        <v>#VALUE!</v>
      </c>
      <c r="AE115" s="4" t="e">
        <f t="shared" si="26"/>
        <v>#VALUE!</v>
      </c>
      <c r="AF115" s="4" t="e">
        <f t="shared" si="48"/>
        <v>#VALUE!</v>
      </c>
      <c r="AG115" s="4" t="e">
        <f t="shared" si="49"/>
        <v>#VALUE!</v>
      </c>
      <c r="AH115" s="4" t="e">
        <f t="shared" si="50"/>
        <v>#VALUE!</v>
      </c>
      <c r="AI115" s="4" t="e">
        <f t="shared" si="51"/>
        <v>#VALUE!</v>
      </c>
      <c r="AJ115" s="4" t="e">
        <f t="shared" si="52"/>
        <v>#VALUE!</v>
      </c>
      <c r="AK115" s="4" t="e">
        <f t="shared" si="53"/>
        <v>#VALUE!</v>
      </c>
      <c r="AL115" s="4" t="e">
        <f t="shared" si="54"/>
        <v>#VALUE!</v>
      </c>
    </row>
    <row r="116" spans="1:38" ht="13.8" thickBot="1" x14ac:dyDescent="0.3">
      <c r="A116" s="350"/>
      <c r="B116" s="351"/>
      <c r="C116" s="351"/>
      <c r="D116" s="560"/>
      <c r="E116" s="561"/>
      <c r="F116" s="351"/>
      <c r="G116" s="354"/>
      <c r="H116" s="357"/>
      <c r="I116" s="353"/>
      <c r="J116" s="354"/>
      <c r="K116" s="65"/>
      <c r="L116" s="61" t="str">
        <f t="shared" si="55"/>
        <v/>
      </c>
      <c r="M116" s="4" t="str">
        <f t="shared" si="56"/>
        <v/>
      </c>
      <c r="N116" s="4" t="str">
        <f>IF(U116&lt;MIN($D$5,$D$10),"",INDEX($U$35:$Z107,1,B116+1))</f>
        <v/>
      </c>
      <c r="O116" s="5" t="str">
        <f t="shared" si="57"/>
        <v/>
      </c>
      <c r="P116" s="5">
        <f t="shared" si="40"/>
        <v>0</v>
      </c>
      <c r="Q116" s="351"/>
      <c r="R116" s="351"/>
      <c r="S116" s="19" t="str">
        <f t="shared" ref="S116:S179" si="60">IF(K116="None or HCV",1,IF(AND(K116="LIHTC",Q116=0),2,IF(AND(K116="LIHTC",Q116&gt;0),3,IF(AND(OR(K116="PBS8",K116="LIHTC &amp; PBS8"),C116="low"),4,IF(AND(K116="LIHTC &amp; PBS8",C116="HIGH"),5,IF(AND(K116="PBS8",C116="HIGH"),6,""))))))</f>
        <v/>
      </c>
      <c r="T116" s="62" t="str">
        <f t="shared" ref="T116:T179" si="61">IF(U116=0,"",IF(U116&lt;MIN($D$5,$D$10),"Date Error",IF(INDEX(AG116:AL116,1,S116)&lt;&gt;"","Possible Rent Error","")))</f>
        <v/>
      </c>
      <c r="U116" s="25">
        <f t="shared" si="41"/>
        <v>0</v>
      </c>
      <c r="V116" s="21">
        <f t="shared" si="42"/>
        <v>0</v>
      </c>
      <c r="W116" s="4" t="str">
        <f t="shared" si="43"/>
        <v/>
      </c>
      <c r="X116" s="4" t="e">
        <f t="shared" si="58"/>
        <v>#VALUE!</v>
      </c>
      <c r="Y116" s="4">
        <f t="shared" si="44"/>
        <v>0</v>
      </c>
      <c r="Z116" s="4">
        <f t="shared" si="59"/>
        <v>0</v>
      </c>
      <c r="AA116" s="4" t="e">
        <f t="shared" si="45"/>
        <v>#VALUE!</v>
      </c>
      <c r="AB116" s="4" t="e">
        <f t="shared" si="46"/>
        <v>#VALUE!</v>
      </c>
      <c r="AC116" s="4" t="e">
        <f t="shared" ref="AC116:AC179" si="62">IF(N116+R116&gt;Y116,Y116,IF(N116+Q116+R116&gt;X116,X116,MAX(X116,Y116)))</f>
        <v>#VALUE!</v>
      </c>
      <c r="AD116" s="4" t="e">
        <f t="shared" si="47"/>
        <v>#VALUE!</v>
      </c>
      <c r="AE116" s="4" t="e">
        <f t="shared" ref="AE116:AE179" si="63">IF(N116+R116&gt;Y116,Y116,IF(N116+Q116+R116&gt;X116,X116,MAX(X116,Y116)))</f>
        <v>#VALUE!</v>
      </c>
      <c r="AF116" s="4" t="e">
        <f t="shared" si="48"/>
        <v>#VALUE!</v>
      </c>
      <c r="AG116" s="4" t="e">
        <f t="shared" si="49"/>
        <v>#VALUE!</v>
      </c>
      <c r="AH116" s="4" t="e">
        <f t="shared" si="50"/>
        <v>#VALUE!</v>
      </c>
      <c r="AI116" s="4" t="e">
        <f t="shared" si="51"/>
        <v>#VALUE!</v>
      </c>
      <c r="AJ116" s="4" t="e">
        <f t="shared" si="52"/>
        <v>#VALUE!</v>
      </c>
      <c r="AK116" s="4" t="e">
        <f t="shared" si="53"/>
        <v>#VALUE!</v>
      </c>
      <c r="AL116" s="4" t="e">
        <f t="shared" si="54"/>
        <v>#VALUE!</v>
      </c>
    </row>
    <row r="117" spans="1:38" ht="13.8" thickBot="1" x14ac:dyDescent="0.3">
      <c r="A117" s="350"/>
      <c r="B117" s="351"/>
      <c r="C117" s="351"/>
      <c r="D117" s="560"/>
      <c r="E117" s="561"/>
      <c r="F117" s="351"/>
      <c r="G117" s="354"/>
      <c r="H117" s="357"/>
      <c r="I117" s="353"/>
      <c r="J117" s="354"/>
      <c r="K117" s="65"/>
      <c r="L117" s="61" t="str">
        <f t="shared" si="55"/>
        <v/>
      </c>
      <c r="M117" s="4" t="str">
        <f t="shared" si="56"/>
        <v/>
      </c>
      <c r="N117" s="4" t="str">
        <f>IF(U117&lt;MIN($D$5,$D$10),"",INDEX($U$35:$Z108,1,B117+1))</f>
        <v/>
      </c>
      <c r="O117" s="5" t="str">
        <f t="shared" si="57"/>
        <v/>
      </c>
      <c r="P117" s="5">
        <f t="shared" si="40"/>
        <v>0</v>
      </c>
      <c r="Q117" s="351"/>
      <c r="R117" s="351"/>
      <c r="S117" s="19" t="str">
        <f t="shared" si="60"/>
        <v/>
      </c>
      <c r="T117" s="62" t="str">
        <f t="shared" si="61"/>
        <v/>
      </c>
      <c r="U117" s="25">
        <f t="shared" si="41"/>
        <v>0</v>
      </c>
      <c r="V117" s="21">
        <f t="shared" si="42"/>
        <v>0</v>
      </c>
      <c r="W117" s="4" t="str">
        <f t="shared" si="43"/>
        <v/>
      </c>
      <c r="X117" s="4" t="e">
        <f t="shared" si="58"/>
        <v>#VALUE!</v>
      </c>
      <c r="Y117" s="4">
        <f t="shared" si="44"/>
        <v>0</v>
      </c>
      <c r="Z117" s="4">
        <f t="shared" si="59"/>
        <v>0</v>
      </c>
      <c r="AA117" s="4" t="e">
        <f t="shared" si="45"/>
        <v>#VALUE!</v>
      </c>
      <c r="AB117" s="4" t="e">
        <f t="shared" si="46"/>
        <v>#VALUE!</v>
      </c>
      <c r="AC117" s="4" t="e">
        <f t="shared" si="62"/>
        <v>#VALUE!</v>
      </c>
      <c r="AD117" s="4" t="e">
        <f t="shared" si="47"/>
        <v>#VALUE!</v>
      </c>
      <c r="AE117" s="4" t="e">
        <f t="shared" si="63"/>
        <v>#VALUE!</v>
      </c>
      <c r="AF117" s="4" t="e">
        <f t="shared" si="48"/>
        <v>#VALUE!</v>
      </c>
      <c r="AG117" s="4" t="e">
        <f t="shared" si="49"/>
        <v>#VALUE!</v>
      </c>
      <c r="AH117" s="4" t="e">
        <f t="shared" si="50"/>
        <v>#VALUE!</v>
      </c>
      <c r="AI117" s="4" t="e">
        <f t="shared" si="51"/>
        <v>#VALUE!</v>
      </c>
      <c r="AJ117" s="4" t="e">
        <f t="shared" si="52"/>
        <v>#VALUE!</v>
      </c>
      <c r="AK117" s="4" t="e">
        <f t="shared" si="53"/>
        <v>#VALUE!</v>
      </c>
      <c r="AL117" s="4" t="e">
        <f t="shared" si="54"/>
        <v>#VALUE!</v>
      </c>
    </row>
    <row r="118" spans="1:38" ht="13.8" thickBot="1" x14ac:dyDescent="0.3">
      <c r="A118" s="350"/>
      <c r="B118" s="351"/>
      <c r="C118" s="351"/>
      <c r="D118" s="560"/>
      <c r="E118" s="561"/>
      <c r="F118" s="351"/>
      <c r="G118" s="354"/>
      <c r="H118" s="357"/>
      <c r="I118" s="353"/>
      <c r="J118" s="354"/>
      <c r="K118" s="65"/>
      <c r="L118" s="61" t="str">
        <f t="shared" si="55"/>
        <v/>
      </c>
      <c r="M118" s="4" t="str">
        <f t="shared" si="56"/>
        <v/>
      </c>
      <c r="N118" s="4" t="str">
        <f>IF(U118&lt;MIN($D$5,$D$10),"",INDEX($U$35:$Z109,1,B118+1))</f>
        <v/>
      </c>
      <c r="O118" s="5" t="str">
        <f t="shared" si="57"/>
        <v/>
      </c>
      <c r="P118" s="5">
        <f t="shared" si="40"/>
        <v>0</v>
      </c>
      <c r="Q118" s="351"/>
      <c r="R118" s="351"/>
      <c r="S118" s="19" t="str">
        <f t="shared" si="60"/>
        <v/>
      </c>
      <c r="T118" s="62" t="str">
        <f t="shared" si="61"/>
        <v/>
      </c>
      <c r="U118" s="25">
        <f t="shared" si="41"/>
        <v>0</v>
      </c>
      <c r="V118" s="21">
        <f t="shared" si="42"/>
        <v>0</v>
      </c>
      <c r="W118" s="4" t="str">
        <f t="shared" si="43"/>
        <v/>
      </c>
      <c r="X118" s="4" t="e">
        <f t="shared" si="58"/>
        <v>#VALUE!</v>
      </c>
      <c r="Y118" s="4">
        <f t="shared" si="44"/>
        <v>0</v>
      </c>
      <c r="Z118" s="4">
        <f t="shared" si="59"/>
        <v>0</v>
      </c>
      <c r="AA118" s="4" t="e">
        <f t="shared" si="45"/>
        <v>#VALUE!</v>
      </c>
      <c r="AB118" s="4" t="e">
        <f t="shared" si="46"/>
        <v>#VALUE!</v>
      </c>
      <c r="AC118" s="4" t="e">
        <f t="shared" si="62"/>
        <v>#VALUE!</v>
      </c>
      <c r="AD118" s="4" t="e">
        <f t="shared" si="47"/>
        <v>#VALUE!</v>
      </c>
      <c r="AE118" s="4" t="e">
        <f t="shared" si="63"/>
        <v>#VALUE!</v>
      </c>
      <c r="AF118" s="4" t="e">
        <f t="shared" si="48"/>
        <v>#VALUE!</v>
      </c>
      <c r="AG118" s="4" t="e">
        <f t="shared" si="49"/>
        <v>#VALUE!</v>
      </c>
      <c r="AH118" s="4" t="e">
        <f t="shared" si="50"/>
        <v>#VALUE!</v>
      </c>
      <c r="AI118" s="4" t="e">
        <f t="shared" si="51"/>
        <v>#VALUE!</v>
      </c>
      <c r="AJ118" s="4" t="e">
        <f t="shared" si="52"/>
        <v>#VALUE!</v>
      </c>
      <c r="AK118" s="4" t="e">
        <f t="shared" si="53"/>
        <v>#VALUE!</v>
      </c>
      <c r="AL118" s="4" t="e">
        <f t="shared" si="54"/>
        <v>#VALUE!</v>
      </c>
    </row>
    <row r="119" spans="1:38" ht="13.8" thickBot="1" x14ac:dyDescent="0.3">
      <c r="A119" s="350"/>
      <c r="B119" s="351"/>
      <c r="C119" s="351"/>
      <c r="D119" s="560"/>
      <c r="E119" s="561"/>
      <c r="F119" s="351"/>
      <c r="G119" s="354"/>
      <c r="H119" s="357"/>
      <c r="I119" s="353"/>
      <c r="J119" s="354"/>
      <c r="K119" s="65"/>
      <c r="L119" s="61" t="str">
        <f t="shared" si="55"/>
        <v/>
      </c>
      <c r="M119" s="4" t="str">
        <f t="shared" si="56"/>
        <v/>
      </c>
      <c r="N119" s="4" t="str">
        <f>IF(U119&lt;MIN($D$5,$D$10),"",INDEX($U$35:$Z110,1,B119+1))</f>
        <v/>
      </c>
      <c r="O119" s="5" t="str">
        <f t="shared" si="57"/>
        <v/>
      </c>
      <c r="P119" s="5">
        <f t="shared" si="40"/>
        <v>0</v>
      </c>
      <c r="Q119" s="351"/>
      <c r="R119" s="351"/>
      <c r="S119" s="19" t="str">
        <f t="shared" si="60"/>
        <v/>
      </c>
      <c r="T119" s="62" t="str">
        <f t="shared" si="61"/>
        <v/>
      </c>
      <c r="U119" s="25">
        <f t="shared" si="41"/>
        <v>0</v>
      </c>
      <c r="V119" s="21">
        <f t="shared" si="42"/>
        <v>0</v>
      </c>
      <c r="W119" s="4" t="str">
        <f t="shared" si="43"/>
        <v/>
      </c>
      <c r="X119" s="4" t="e">
        <f t="shared" si="58"/>
        <v>#VALUE!</v>
      </c>
      <c r="Y119" s="4">
        <f t="shared" si="44"/>
        <v>0</v>
      </c>
      <c r="Z119" s="4">
        <f t="shared" si="59"/>
        <v>0</v>
      </c>
      <c r="AA119" s="4" t="e">
        <f t="shared" si="45"/>
        <v>#VALUE!</v>
      </c>
      <c r="AB119" s="4" t="e">
        <f t="shared" si="46"/>
        <v>#VALUE!</v>
      </c>
      <c r="AC119" s="4" t="e">
        <f t="shared" si="62"/>
        <v>#VALUE!</v>
      </c>
      <c r="AD119" s="4" t="e">
        <f t="shared" si="47"/>
        <v>#VALUE!</v>
      </c>
      <c r="AE119" s="4" t="e">
        <f t="shared" si="63"/>
        <v>#VALUE!</v>
      </c>
      <c r="AF119" s="4" t="e">
        <f t="shared" si="48"/>
        <v>#VALUE!</v>
      </c>
      <c r="AG119" s="4" t="e">
        <f t="shared" si="49"/>
        <v>#VALUE!</v>
      </c>
      <c r="AH119" s="4" t="e">
        <f t="shared" si="50"/>
        <v>#VALUE!</v>
      </c>
      <c r="AI119" s="4" t="e">
        <f t="shared" si="51"/>
        <v>#VALUE!</v>
      </c>
      <c r="AJ119" s="4" t="e">
        <f t="shared" si="52"/>
        <v>#VALUE!</v>
      </c>
      <c r="AK119" s="4" t="e">
        <f t="shared" si="53"/>
        <v>#VALUE!</v>
      </c>
      <c r="AL119" s="4" t="e">
        <f t="shared" si="54"/>
        <v>#VALUE!</v>
      </c>
    </row>
    <row r="120" spans="1:38" ht="13.8" thickBot="1" x14ac:dyDescent="0.3">
      <c r="A120" s="350"/>
      <c r="B120" s="351"/>
      <c r="C120" s="351"/>
      <c r="D120" s="560"/>
      <c r="E120" s="561"/>
      <c r="F120" s="351"/>
      <c r="G120" s="354"/>
      <c r="H120" s="357"/>
      <c r="I120" s="353"/>
      <c r="J120" s="354"/>
      <c r="K120" s="65"/>
      <c r="L120" s="61" t="str">
        <f t="shared" si="55"/>
        <v/>
      </c>
      <c r="M120" s="4" t="str">
        <f t="shared" si="56"/>
        <v/>
      </c>
      <c r="N120" s="4" t="str">
        <f>IF(U120&lt;MIN($D$5,$D$10),"",INDEX($U$35:$Z111,1,B120+1))</f>
        <v/>
      </c>
      <c r="O120" s="5" t="str">
        <f t="shared" si="57"/>
        <v/>
      </c>
      <c r="P120" s="5">
        <f t="shared" si="40"/>
        <v>0</v>
      </c>
      <c r="Q120" s="351"/>
      <c r="R120" s="351"/>
      <c r="S120" s="19" t="str">
        <f t="shared" si="60"/>
        <v/>
      </c>
      <c r="T120" s="62" t="str">
        <f t="shared" si="61"/>
        <v/>
      </c>
      <c r="U120" s="25">
        <f t="shared" si="41"/>
        <v>0</v>
      </c>
      <c r="V120" s="21">
        <f t="shared" si="42"/>
        <v>0</v>
      </c>
      <c r="W120" s="4" t="str">
        <f t="shared" si="43"/>
        <v/>
      </c>
      <c r="X120" s="4" t="e">
        <f t="shared" si="58"/>
        <v>#VALUE!</v>
      </c>
      <c r="Y120" s="4">
        <f t="shared" si="44"/>
        <v>0</v>
      </c>
      <c r="Z120" s="4">
        <f t="shared" si="59"/>
        <v>0</v>
      </c>
      <c r="AA120" s="4" t="e">
        <f t="shared" si="45"/>
        <v>#VALUE!</v>
      </c>
      <c r="AB120" s="4" t="e">
        <f t="shared" si="46"/>
        <v>#VALUE!</v>
      </c>
      <c r="AC120" s="4" t="e">
        <f t="shared" si="62"/>
        <v>#VALUE!</v>
      </c>
      <c r="AD120" s="4" t="e">
        <f t="shared" si="47"/>
        <v>#VALUE!</v>
      </c>
      <c r="AE120" s="4" t="e">
        <f t="shared" si="63"/>
        <v>#VALUE!</v>
      </c>
      <c r="AF120" s="4" t="e">
        <f t="shared" si="48"/>
        <v>#VALUE!</v>
      </c>
      <c r="AG120" s="4" t="e">
        <f t="shared" si="49"/>
        <v>#VALUE!</v>
      </c>
      <c r="AH120" s="4" t="e">
        <f t="shared" si="50"/>
        <v>#VALUE!</v>
      </c>
      <c r="AI120" s="4" t="e">
        <f t="shared" si="51"/>
        <v>#VALUE!</v>
      </c>
      <c r="AJ120" s="4" t="e">
        <f t="shared" si="52"/>
        <v>#VALUE!</v>
      </c>
      <c r="AK120" s="4" t="e">
        <f t="shared" si="53"/>
        <v>#VALUE!</v>
      </c>
      <c r="AL120" s="4" t="e">
        <f t="shared" si="54"/>
        <v>#VALUE!</v>
      </c>
    </row>
    <row r="121" spans="1:38" ht="13.8" thickBot="1" x14ac:dyDescent="0.3">
      <c r="A121" s="350"/>
      <c r="B121" s="351"/>
      <c r="C121" s="351"/>
      <c r="D121" s="560"/>
      <c r="E121" s="561"/>
      <c r="F121" s="351"/>
      <c r="G121" s="354"/>
      <c r="H121" s="357"/>
      <c r="I121" s="353"/>
      <c r="J121" s="354"/>
      <c r="K121" s="65"/>
      <c r="L121" s="61" t="str">
        <f t="shared" si="55"/>
        <v/>
      </c>
      <c r="M121" s="4" t="str">
        <f t="shared" si="56"/>
        <v/>
      </c>
      <c r="N121" s="4" t="str">
        <f>IF(U121&lt;MIN($D$5,$D$10),"",INDEX($U$35:$Z112,1,B121+1))</f>
        <v/>
      </c>
      <c r="O121" s="5" t="str">
        <f t="shared" si="57"/>
        <v/>
      </c>
      <c r="P121" s="5">
        <f t="shared" si="40"/>
        <v>0</v>
      </c>
      <c r="Q121" s="351"/>
      <c r="R121" s="351"/>
      <c r="S121" s="19" t="str">
        <f t="shared" si="60"/>
        <v/>
      </c>
      <c r="T121" s="62" t="str">
        <f t="shared" si="61"/>
        <v/>
      </c>
      <c r="U121" s="25">
        <f t="shared" si="41"/>
        <v>0</v>
      </c>
      <c r="V121" s="21">
        <f t="shared" si="42"/>
        <v>0</v>
      </c>
      <c r="W121" s="4" t="str">
        <f t="shared" si="43"/>
        <v/>
      </c>
      <c r="X121" s="4" t="e">
        <f t="shared" si="58"/>
        <v>#VALUE!</v>
      </c>
      <c r="Y121" s="4">
        <f t="shared" si="44"/>
        <v>0</v>
      </c>
      <c r="Z121" s="4">
        <f t="shared" si="59"/>
        <v>0</v>
      </c>
      <c r="AA121" s="4" t="e">
        <f t="shared" si="45"/>
        <v>#VALUE!</v>
      </c>
      <c r="AB121" s="4" t="e">
        <f t="shared" si="46"/>
        <v>#VALUE!</v>
      </c>
      <c r="AC121" s="4" t="e">
        <f t="shared" si="62"/>
        <v>#VALUE!</v>
      </c>
      <c r="AD121" s="4" t="e">
        <f t="shared" si="47"/>
        <v>#VALUE!</v>
      </c>
      <c r="AE121" s="4" t="e">
        <f t="shared" si="63"/>
        <v>#VALUE!</v>
      </c>
      <c r="AF121" s="4" t="e">
        <f t="shared" si="48"/>
        <v>#VALUE!</v>
      </c>
      <c r="AG121" s="4" t="e">
        <f t="shared" si="49"/>
        <v>#VALUE!</v>
      </c>
      <c r="AH121" s="4" t="e">
        <f t="shared" si="50"/>
        <v>#VALUE!</v>
      </c>
      <c r="AI121" s="4" t="e">
        <f t="shared" si="51"/>
        <v>#VALUE!</v>
      </c>
      <c r="AJ121" s="4" t="e">
        <f t="shared" si="52"/>
        <v>#VALUE!</v>
      </c>
      <c r="AK121" s="4" t="e">
        <f t="shared" si="53"/>
        <v>#VALUE!</v>
      </c>
      <c r="AL121" s="4" t="e">
        <f t="shared" si="54"/>
        <v>#VALUE!</v>
      </c>
    </row>
    <row r="122" spans="1:38" ht="13.8" thickBot="1" x14ac:dyDescent="0.3">
      <c r="A122" s="350"/>
      <c r="B122" s="351"/>
      <c r="C122" s="351"/>
      <c r="D122" s="560"/>
      <c r="E122" s="561"/>
      <c r="F122" s="351"/>
      <c r="G122" s="354"/>
      <c r="H122" s="357"/>
      <c r="I122" s="353"/>
      <c r="J122" s="354"/>
      <c r="K122" s="65"/>
      <c r="L122" s="61" t="str">
        <f t="shared" si="55"/>
        <v/>
      </c>
      <c r="M122" s="4" t="str">
        <f t="shared" si="56"/>
        <v/>
      </c>
      <c r="N122" s="4" t="str">
        <f>IF(U122&lt;MIN($D$5,$D$10),"",INDEX($U$35:$Z113,1,B122+1))</f>
        <v/>
      </c>
      <c r="O122" s="5" t="str">
        <f t="shared" si="57"/>
        <v/>
      </c>
      <c r="P122" s="5">
        <f t="shared" si="40"/>
        <v>0</v>
      </c>
      <c r="Q122" s="351"/>
      <c r="R122" s="351"/>
      <c r="S122" s="19" t="str">
        <f t="shared" si="60"/>
        <v/>
      </c>
      <c r="T122" s="62" t="str">
        <f t="shared" si="61"/>
        <v/>
      </c>
      <c r="U122" s="25">
        <f t="shared" si="41"/>
        <v>0</v>
      </c>
      <c r="V122" s="21">
        <f t="shared" si="42"/>
        <v>0</v>
      </c>
      <c r="W122" s="4" t="str">
        <f t="shared" si="43"/>
        <v/>
      </c>
      <c r="X122" s="4" t="e">
        <f t="shared" si="58"/>
        <v>#VALUE!</v>
      </c>
      <c r="Y122" s="4">
        <f t="shared" si="44"/>
        <v>0</v>
      </c>
      <c r="Z122" s="4">
        <f t="shared" si="59"/>
        <v>0</v>
      </c>
      <c r="AA122" s="4" t="e">
        <f t="shared" si="45"/>
        <v>#VALUE!</v>
      </c>
      <c r="AB122" s="4" t="e">
        <f t="shared" si="46"/>
        <v>#VALUE!</v>
      </c>
      <c r="AC122" s="4" t="e">
        <f t="shared" si="62"/>
        <v>#VALUE!</v>
      </c>
      <c r="AD122" s="4" t="e">
        <f t="shared" si="47"/>
        <v>#VALUE!</v>
      </c>
      <c r="AE122" s="4" t="e">
        <f t="shared" si="63"/>
        <v>#VALUE!</v>
      </c>
      <c r="AF122" s="4" t="e">
        <f t="shared" si="48"/>
        <v>#VALUE!</v>
      </c>
      <c r="AG122" s="4" t="e">
        <f t="shared" si="49"/>
        <v>#VALUE!</v>
      </c>
      <c r="AH122" s="4" t="e">
        <f t="shared" si="50"/>
        <v>#VALUE!</v>
      </c>
      <c r="AI122" s="4" t="e">
        <f t="shared" si="51"/>
        <v>#VALUE!</v>
      </c>
      <c r="AJ122" s="4" t="e">
        <f t="shared" si="52"/>
        <v>#VALUE!</v>
      </c>
      <c r="AK122" s="4" t="e">
        <f t="shared" si="53"/>
        <v>#VALUE!</v>
      </c>
      <c r="AL122" s="4" t="e">
        <f t="shared" si="54"/>
        <v>#VALUE!</v>
      </c>
    </row>
    <row r="123" spans="1:38" ht="13.8" thickBot="1" x14ac:dyDescent="0.3">
      <c r="A123" s="350"/>
      <c r="B123" s="351"/>
      <c r="C123" s="351"/>
      <c r="D123" s="560"/>
      <c r="E123" s="561"/>
      <c r="F123" s="351"/>
      <c r="G123" s="354"/>
      <c r="H123" s="357"/>
      <c r="I123" s="353"/>
      <c r="J123" s="354"/>
      <c r="K123" s="65"/>
      <c r="L123" s="61" t="str">
        <f t="shared" si="55"/>
        <v/>
      </c>
      <c r="M123" s="4" t="str">
        <f t="shared" si="56"/>
        <v/>
      </c>
      <c r="N123" s="4" t="str">
        <f>IF(U123&lt;MIN($D$5,$D$10),"",INDEX($U$35:$Z114,1,B123+1))</f>
        <v/>
      </c>
      <c r="O123" s="5" t="str">
        <f t="shared" si="57"/>
        <v/>
      </c>
      <c r="P123" s="5">
        <f t="shared" si="40"/>
        <v>0</v>
      </c>
      <c r="Q123" s="351"/>
      <c r="R123" s="351"/>
      <c r="S123" s="19" t="str">
        <f t="shared" si="60"/>
        <v/>
      </c>
      <c r="T123" s="62" t="str">
        <f t="shared" si="61"/>
        <v/>
      </c>
      <c r="U123" s="25">
        <f t="shared" si="41"/>
        <v>0</v>
      </c>
      <c r="V123" s="21">
        <f t="shared" si="42"/>
        <v>0</v>
      </c>
      <c r="W123" s="4" t="str">
        <f t="shared" si="43"/>
        <v/>
      </c>
      <c r="X123" s="4" t="e">
        <f t="shared" si="58"/>
        <v>#VALUE!</v>
      </c>
      <c r="Y123" s="4">
        <f t="shared" si="44"/>
        <v>0</v>
      </c>
      <c r="Z123" s="4">
        <f t="shared" si="59"/>
        <v>0</v>
      </c>
      <c r="AA123" s="4" t="e">
        <f t="shared" si="45"/>
        <v>#VALUE!</v>
      </c>
      <c r="AB123" s="4" t="e">
        <f t="shared" si="46"/>
        <v>#VALUE!</v>
      </c>
      <c r="AC123" s="4" t="e">
        <f t="shared" si="62"/>
        <v>#VALUE!</v>
      </c>
      <c r="AD123" s="4" t="e">
        <f t="shared" si="47"/>
        <v>#VALUE!</v>
      </c>
      <c r="AE123" s="4" t="e">
        <f t="shared" si="63"/>
        <v>#VALUE!</v>
      </c>
      <c r="AF123" s="4" t="e">
        <f t="shared" si="48"/>
        <v>#VALUE!</v>
      </c>
      <c r="AG123" s="4" t="e">
        <f t="shared" si="49"/>
        <v>#VALUE!</v>
      </c>
      <c r="AH123" s="4" t="e">
        <f t="shared" si="50"/>
        <v>#VALUE!</v>
      </c>
      <c r="AI123" s="4" t="e">
        <f t="shared" si="51"/>
        <v>#VALUE!</v>
      </c>
      <c r="AJ123" s="4" t="e">
        <f t="shared" si="52"/>
        <v>#VALUE!</v>
      </c>
      <c r="AK123" s="4" t="e">
        <f t="shared" si="53"/>
        <v>#VALUE!</v>
      </c>
      <c r="AL123" s="4" t="e">
        <f t="shared" si="54"/>
        <v>#VALUE!</v>
      </c>
    </row>
    <row r="124" spans="1:38" ht="13.8" thickBot="1" x14ac:dyDescent="0.3">
      <c r="A124" s="350"/>
      <c r="B124" s="351"/>
      <c r="C124" s="351"/>
      <c r="D124" s="560"/>
      <c r="E124" s="561"/>
      <c r="F124" s="351"/>
      <c r="G124" s="354"/>
      <c r="H124" s="357"/>
      <c r="I124" s="353"/>
      <c r="J124" s="354"/>
      <c r="K124" s="65"/>
      <c r="L124" s="61" t="str">
        <f t="shared" si="55"/>
        <v/>
      </c>
      <c r="M124" s="4" t="str">
        <f t="shared" si="56"/>
        <v/>
      </c>
      <c r="N124" s="4" t="str">
        <f>IF(U124&lt;MIN($D$5,$D$10),"",INDEX($U$35:$Z115,1,B124+1))</f>
        <v/>
      </c>
      <c r="O124" s="5" t="str">
        <f t="shared" si="57"/>
        <v/>
      </c>
      <c r="P124" s="5">
        <f t="shared" si="40"/>
        <v>0</v>
      </c>
      <c r="Q124" s="351"/>
      <c r="R124" s="351"/>
      <c r="S124" s="19" t="str">
        <f t="shared" si="60"/>
        <v/>
      </c>
      <c r="T124" s="62" t="str">
        <f t="shared" si="61"/>
        <v/>
      </c>
      <c r="U124" s="25">
        <f t="shared" si="41"/>
        <v>0</v>
      </c>
      <c r="V124" s="21">
        <f t="shared" si="42"/>
        <v>0</v>
      </c>
      <c r="W124" s="4" t="str">
        <f t="shared" si="43"/>
        <v/>
      </c>
      <c r="X124" s="4" t="e">
        <f t="shared" si="58"/>
        <v>#VALUE!</v>
      </c>
      <c r="Y124" s="4">
        <f t="shared" si="44"/>
        <v>0</v>
      </c>
      <c r="Z124" s="4">
        <f t="shared" si="59"/>
        <v>0</v>
      </c>
      <c r="AA124" s="4" t="e">
        <f t="shared" si="45"/>
        <v>#VALUE!</v>
      </c>
      <c r="AB124" s="4" t="e">
        <f t="shared" si="46"/>
        <v>#VALUE!</v>
      </c>
      <c r="AC124" s="4" t="e">
        <f t="shared" si="62"/>
        <v>#VALUE!</v>
      </c>
      <c r="AD124" s="4" t="e">
        <f t="shared" si="47"/>
        <v>#VALUE!</v>
      </c>
      <c r="AE124" s="4" t="e">
        <f t="shared" si="63"/>
        <v>#VALUE!</v>
      </c>
      <c r="AF124" s="4" t="e">
        <f t="shared" si="48"/>
        <v>#VALUE!</v>
      </c>
      <c r="AG124" s="4" t="e">
        <f t="shared" si="49"/>
        <v>#VALUE!</v>
      </c>
      <c r="AH124" s="4" t="e">
        <f t="shared" si="50"/>
        <v>#VALUE!</v>
      </c>
      <c r="AI124" s="4" t="e">
        <f t="shared" si="51"/>
        <v>#VALUE!</v>
      </c>
      <c r="AJ124" s="4" t="e">
        <f t="shared" si="52"/>
        <v>#VALUE!</v>
      </c>
      <c r="AK124" s="4" t="e">
        <f t="shared" si="53"/>
        <v>#VALUE!</v>
      </c>
      <c r="AL124" s="4" t="e">
        <f t="shared" si="54"/>
        <v>#VALUE!</v>
      </c>
    </row>
    <row r="125" spans="1:38" ht="13.8" thickBot="1" x14ac:dyDescent="0.3">
      <c r="A125" s="350"/>
      <c r="B125" s="351"/>
      <c r="C125" s="351"/>
      <c r="D125" s="560"/>
      <c r="E125" s="561"/>
      <c r="F125" s="351"/>
      <c r="G125" s="354"/>
      <c r="H125" s="357"/>
      <c r="I125" s="353"/>
      <c r="J125" s="354"/>
      <c r="K125" s="65"/>
      <c r="L125" s="61" t="str">
        <f t="shared" si="55"/>
        <v/>
      </c>
      <c r="M125" s="4" t="str">
        <f t="shared" si="56"/>
        <v/>
      </c>
      <c r="N125" s="4" t="str">
        <f>IF(U125&lt;MIN($D$5,$D$10),"",INDEX($U$35:$Z116,1,B125+1))</f>
        <v/>
      </c>
      <c r="O125" s="5" t="str">
        <f t="shared" si="57"/>
        <v/>
      </c>
      <c r="P125" s="5">
        <f t="shared" si="40"/>
        <v>0</v>
      </c>
      <c r="Q125" s="351"/>
      <c r="R125" s="351"/>
      <c r="S125" s="19" t="str">
        <f t="shared" si="60"/>
        <v/>
      </c>
      <c r="T125" s="62" t="str">
        <f t="shared" si="61"/>
        <v/>
      </c>
      <c r="U125" s="25">
        <f t="shared" si="41"/>
        <v>0</v>
      </c>
      <c r="V125" s="21">
        <f t="shared" si="42"/>
        <v>0</v>
      </c>
      <c r="W125" s="4" t="str">
        <f t="shared" si="43"/>
        <v/>
      </c>
      <c r="X125" s="4" t="e">
        <f t="shared" si="58"/>
        <v>#VALUE!</v>
      </c>
      <c r="Y125" s="4">
        <f t="shared" si="44"/>
        <v>0</v>
      </c>
      <c r="Z125" s="4">
        <f t="shared" si="59"/>
        <v>0</v>
      </c>
      <c r="AA125" s="4" t="e">
        <f t="shared" si="45"/>
        <v>#VALUE!</v>
      </c>
      <c r="AB125" s="4" t="e">
        <f t="shared" si="46"/>
        <v>#VALUE!</v>
      </c>
      <c r="AC125" s="4" t="e">
        <f t="shared" si="62"/>
        <v>#VALUE!</v>
      </c>
      <c r="AD125" s="4" t="e">
        <f t="shared" si="47"/>
        <v>#VALUE!</v>
      </c>
      <c r="AE125" s="4" t="e">
        <f t="shared" si="63"/>
        <v>#VALUE!</v>
      </c>
      <c r="AF125" s="4" t="e">
        <f t="shared" si="48"/>
        <v>#VALUE!</v>
      </c>
      <c r="AG125" s="4" t="e">
        <f t="shared" si="49"/>
        <v>#VALUE!</v>
      </c>
      <c r="AH125" s="4" t="e">
        <f t="shared" si="50"/>
        <v>#VALUE!</v>
      </c>
      <c r="AI125" s="4" t="e">
        <f t="shared" si="51"/>
        <v>#VALUE!</v>
      </c>
      <c r="AJ125" s="4" t="e">
        <f t="shared" si="52"/>
        <v>#VALUE!</v>
      </c>
      <c r="AK125" s="4" t="e">
        <f t="shared" si="53"/>
        <v>#VALUE!</v>
      </c>
      <c r="AL125" s="4" t="e">
        <f t="shared" si="54"/>
        <v>#VALUE!</v>
      </c>
    </row>
    <row r="126" spans="1:38" ht="13.8" thickBot="1" x14ac:dyDescent="0.3">
      <c r="A126" s="350"/>
      <c r="B126" s="351"/>
      <c r="C126" s="351"/>
      <c r="D126" s="560"/>
      <c r="E126" s="561"/>
      <c r="F126" s="351"/>
      <c r="G126" s="354"/>
      <c r="H126" s="357"/>
      <c r="I126" s="353"/>
      <c r="J126" s="354"/>
      <c r="K126" s="65"/>
      <c r="L126" s="61" t="str">
        <f t="shared" si="55"/>
        <v/>
      </c>
      <c r="M126" s="4" t="str">
        <f t="shared" si="56"/>
        <v/>
      </c>
      <c r="N126" s="4" t="str">
        <f>IF(U126&lt;MIN($D$5,$D$10),"",INDEX($U$35:$Z117,1,B126+1))</f>
        <v/>
      </c>
      <c r="O126" s="5" t="str">
        <f t="shared" si="57"/>
        <v/>
      </c>
      <c r="P126" s="5">
        <f t="shared" si="40"/>
        <v>0</v>
      </c>
      <c r="Q126" s="351"/>
      <c r="R126" s="351"/>
      <c r="S126" s="19" t="str">
        <f t="shared" si="60"/>
        <v/>
      </c>
      <c r="T126" s="62" t="str">
        <f t="shared" si="61"/>
        <v/>
      </c>
      <c r="U126" s="25">
        <f t="shared" si="41"/>
        <v>0</v>
      </c>
      <c r="V126" s="21">
        <f t="shared" si="42"/>
        <v>0</v>
      </c>
      <c r="W126" s="4" t="str">
        <f t="shared" si="43"/>
        <v/>
      </c>
      <c r="X126" s="4" t="e">
        <f t="shared" si="58"/>
        <v>#VALUE!</v>
      </c>
      <c r="Y126" s="4">
        <f t="shared" si="44"/>
        <v>0</v>
      </c>
      <c r="Z126" s="4">
        <f t="shared" si="59"/>
        <v>0</v>
      </c>
      <c r="AA126" s="4" t="e">
        <f t="shared" si="45"/>
        <v>#VALUE!</v>
      </c>
      <c r="AB126" s="4" t="e">
        <f t="shared" si="46"/>
        <v>#VALUE!</v>
      </c>
      <c r="AC126" s="4" t="e">
        <f t="shared" si="62"/>
        <v>#VALUE!</v>
      </c>
      <c r="AD126" s="4" t="e">
        <f t="shared" si="47"/>
        <v>#VALUE!</v>
      </c>
      <c r="AE126" s="4" t="e">
        <f t="shared" si="63"/>
        <v>#VALUE!</v>
      </c>
      <c r="AF126" s="4" t="e">
        <f t="shared" si="48"/>
        <v>#VALUE!</v>
      </c>
      <c r="AG126" s="4" t="e">
        <f t="shared" si="49"/>
        <v>#VALUE!</v>
      </c>
      <c r="AH126" s="4" t="e">
        <f t="shared" si="50"/>
        <v>#VALUE!</v>
      </c>
      <c r="AI126" s="4" t="e">
        <f t="shared" si="51"/>
        <v>#VALUE!</v>
      </c>
      <c r="AJ126" s="4" t="e">
        <f t="shared" si="52"/>
        <v>#VALUE!</v>
      </c>
      <c r="AK126" s="4" t="e">
        <f t="shared" si="53"/>
        <v>#VALUE!</v>
      </c>
      <c r="AL126" s="4" t="e">
        <f t="shared" si="54"/>
        <v>#VALUE!</v>
      </c>
    </row>
    <row r="127" spans="1:38" ht="13.8" thickBot="1" x14ac:dyDescent="0.3">
      <c r="A127" s="350"/>
      <c r="B127" s="351"/>
      <c r="C127" s="351"/>
      <c r="D127" s="560"/>
      <c r="E127" s="561"/>
      <c r="F127" s="351"/>
      <c r="G127" s="354"/>
      <c r="H127" s="357"/>
      <c r="I127" s="353"/>
      <c r="J127" s="354"/>
      <c r="K127" s="65"/>
      <c r="L127" s="61" t="str">
        <f t="shared" si="55"/>
        <v/>
      </c>
      <c r="M127" s="4" t="str">
        <f t="shared" si="56"/>
        <v/>
      </c>
      <c r="N127" s="4" t="str">
        <f>IF(U127&lt;MIN($D$5,$D$10),"",INDEX($U$35:$Z118,1,B127+1))</f>
        <v/>
      </c>
      <c r="O127" s="5" t="str">
        <f t="shared" si="57"/>
        <v/>
      </c>
      <c r="P127" s="5">
        <f t="shared" si="40"/>
        <v>0</v>
      </c>
      <c r="Q127" s="351"/>
      <c r="R127" s="351"/>
      <c r="S127" s="19" t="str">
        <f t="shared" si="60"/>
        <v/>
      </c>
      <c r="T127" s="62" t="str">
        <f t="shared" si="61"/>
        <v/>
      </c>
      <c r="U127" s="25">
        <f t="shared" si="41"/>
        <v>0</v>
      </c>
      <c r="V127" s="21">
        <f t="shared" si="42"/>
        <v>0</v>
      </c>
      <c r="W127" s="4" t="str">
        <f t="shared" si="43"/>
        <v/>
      </c>
      <c r="X127" s="4" t="e">
        <f t="shared" si="58"/>
        <v>#VALUE!</v>
      </c>
      <c r="Y127" s="4">
        <f t="shared" si="44"/>
        <v>0</v>
      </c>
      <c r="Z127" s="4">
        <f t="shared" si="59"/>
        <v>0</v>
      </c>
      <c r="AA127" s="4" t="e">
        <f t="shared" si="45"/>
        <v>#VALUE!</v>
      </c>
      <c r="AB127" s="4" t="e">
        <f t="shared" si="46"/>
        <v>#VALUE!</v>
      </c>
      <c r="AC127" s="4" t="e">
        <f t="shared" si="62"/>
        <v>#VALUE!</v>
      </c>
      <c r="AD127" s="4" t="e">
        <f t="shared" si="47"/>
        <v>#VALUE!</v>
      </c>
      <c r="AE127" s="4" t="e">
        <f t="shared" si="63"/>
        <v>#VALUE!</v>
      </c>
      <c r="AF127" s="4" t="e">
        <f t="shared" si="48"/>
        <v>#VALUE!</v>
      </c>
      <c r="AG127" s="4" t="e">
        <f t="shared" si="49"/>
        <v>#VALUE!</v>
      </c>
      <c r="AH127" s="4" t="e">
        <f t="shared" si="50"/>
        <v>#VALUE!</v>
      </c>
      <c r="AI127" s="4" t="e">
        <f t="shared" si="51"/>
        <v>#VALUE!</v>
      </c>
      <c r="AJ127" s="4" t="e">
        <f t="shared" si="52"/>
        <v>#VALUE!</v>
      </c>
      <c r="AK127" s="4" t="e">
        <f t="shared" si="53"/>
        <v>#VALUE!</v>
      </c>
      <c r="AL127" s="4" t="e">
        <f t="shared" si="54"/>
        <v>#VALUE!</v>
      </c>
    </row>
    <row r="128" spans="1:38" ht="13.8" thickBot="1" x14ac:dyDescent="0.3">
      <c r="A128" s="350"/>
      <c r="B128" s="351"/>
      <c r="C128" s="351"/>
      <c r="D128" s="560"/>
      <c r="E128" s="561"/>
      <c r="F128" s="351"/>
      <c r="G128" s="354"/>
      <c r="H128" s="357"/>
      <c r="I128" s="353"/>
      <c r="J128" s="354"/>
      <c r="K128" s="65"/>
      <c r="L128" s="61" t="str">
        <f t="shared" si="55"/>
        <v/>
      </c>
      <c r="M128" s="4" t="str">
        <f t="shared" si="56"/>
        <v/>
      </c>
      <c r="N128" s="4" t="str">
        <f>IF(U128&lt;MIN($D$5,$D$10),"",INDEX($U$35:$Z119,1,B128+1))</f>
        <v/>
      </c>
      <c r="O128" s="5" t="str">
        <f t="shared" si="57"/>
        <v/>
      </c>
      <c r="P128" s="5">
        <f t="shared" si="40"/>
        <v>0</v>
      </c>
      <c r="Q128" s="351"/>
      <c r="R128" s="351"/>
      <c r="S128" s="19" t="str">
        <f t="shared" si="60"/>
        <v/>
      </c>
      <c r="T128" s="62" t="str">
        <f t="shared" si="61"/>
        <v/>
      </c>
      <c r="U128" s="25">
        <f t="shared" si="41"/>
        <v>0</v>
      </c>
      <c r="V128" s="21">
        <f t="shared" si="42"/>
        <v>0</v>
      </c>
      <c r="W128" s="4" t="str">
        <f t="shared" si="43"/>
        <v/>
      </c>
      <c r="X128" s="4" t="e">
        <f t="shared" si="58"/>
        <v>#VALUE!</v>
      </c>
      <c r="Y128" s="4">
        <f t="shared" si="44"/>
        <v>0</v>
      </c>
      <c r="Z128" s="4">
        <f t="shared" si="59"/>
        <v>0</v>
      </c>
      <c r="AA128" s="4" t="e">
        <f t="shared" si="45"/>
        <v>#VALUE!</v>
      </c>
      <c r="AB128" s="4" t="e">
        <f t="shared" si="46"/>
        <v>#VALUE!</v>
      </c>
      <c r="AC128" s="4" t="e">
        <f t="shared" si="62"/>
        <v>#VALUE!</v>
      </c>
      <c r="AD128" s="4" t="e">
        <f t="shared" si="47"/>
        <v>#VALUE!</v>
      </c>
      <c r="AE128" s="4" t="e">
        <f t="shared" si="63"/>
        <v>#VALUE!</v>
      </c>
      <c r="AF128" s="4" t="e">
        <f t="shared" si="48"/>
        <v>#VALUE!</v>
      </c>
      <c r="AG128" s="4" t="e">
        <f t="shared" si="49"/>
        <v>#VALUE!</v>
      </c>
      <c r="AH128" s="4" t="e">
        <f t="shared" si="50"/>
        <v>#VALUE!</v>
      </c>
      <c r="AI128" s="4" t="e">
        <f t="shared" si="51"/>
        <v>#VALUE!</v>
      </c>
      <c r="AJ128" s="4" t="e">
        <f t="shared" si="52"/>
        <v>#VALUE!</v>
      </c>
      <c r="AK128" s="4" t="e">
        <f t="shared" si="53"/>
        <v>#VALUE!</v>
      </c>
      <c r="AL128" s="4" t="e">
        <f t="shared" si="54"/>
        <v>#VALUE!</v>
      </c>
    </row>
    <row r="129" spans="1:38" ht="13.8" thickBot="1" x14ac:dyDescent="0.3">
      <c r="A129" s="350"/>
      <c r="B129" s="351"/>
      <c r="C129" s="351"/>
      <c r="D129" s="560"/>
      <c r="E129" s="561"/>
      <c r="F129" s="351"/>
      <c r="G129" s="354"/>
      <c r="H129" s="357"/>
      <c r="I129" s="353"/>
      <c r="J129" s="354"/>
      <c r="K129" s="65"/>
      <c r="L129" s="61" t="str">
        <f t="shared" si="55"/>
        <v/>
      </c>
      <c r="M129" s="4" t="str">
        <f t="shared" si="56"/>
        <v/>
      </c>
      <c r="N129" s="4" t="str">
        <f>IF(U129&lt;MIN($D$5,$D$10),"",INDEX($U$35:$Z120,1,B129+1))</f>
        <v/>
      </c>
      <c r="O129" s="5" t="str">
        <f t="shared" si="57"/>
        <v/>
      </c>
      <c r="P129" s="5">
        <f t="shared" si="40"/>
        <v>0</v>
      </c>
      <c r="Q129" s="351"/>
      <c r="R129" s="351"/>
      <c r="S129" s="19" t="str">
        <f t="shared" si="60"/>
        <v/>
      </c>
      <c r="T129" s="62" t="str">
        <f t="shared" si="61"/>
        <v/>
      </c>
      <c r="U129" s="25">
        <f t="shared" si="41"/>
        <v>0</v>
      </c>
      <c r="V129" s="21">
        <f t="shared" si="42"/>
        <v>0</v>
      </c>
      <c r="W129" s="4" t="str">
        <f t="shared" si="43"/>
        <v/>
      </c>
      <c r="X129" s="4" t="e">
        <f t="shared" si="58"/>
        <v>#VALUE!</v>
      </c>
      <c r="Y129" s="4">
        <f t="shared" si="44"/>
        <v>0</v>
      </c>
      <c r="Z129" s="4">
        <f t="shared" si="59"/>
        <v>0</v>
      </c>
      <c r="AA129" s="4" t="e">
        <f t="shared" si="45"/>
        <v>#VALUE!</v>
      </c>
      <c r="AB129" s="4" t="e">
        <f t="shared" si="46"/>
        <v>#VALUE!</v>
      </c>
      <c r="AC129" s="4" t="e">
        <f t="shared" si="62"/>
        <v>#VALUE!</v>
      </c>
      <c r="AD129" s="4" t="e">
        <f t="shared" si="47"/>
        <v>#VALUE!</v>
      </c>
      <c r="AE129" s="4" t="e">
        <f t="shared" si="63"/>
        <v>#VALUE!</v>
      </c>
      <c r="AF129" s="4" t="e">
        <f t="shared" si="48"/>
        <v>#VALUE!</v>
      </c>
      <c r="AG129" s="4" t="e">
        <f t="shared" si="49"/>
        <v>#VALUE!</v>
      </c>
      <c r="AH129" s="4" t="e">
        <f t="shared" si="50"/>
        <v>#VALUE!</v>
      </c>
      <c r="AI129" s="4" t="e">
        <f t="shared" si="51"/>
        <v>#VALUE!</v>
      </c>
      <c r="AJ129" s="4" t="e">
        <f t="shared" si="52"/>
        <v>#VALUE!</v>
      </c>
      <c r="AK129" s="4" t="e">
        <f t="shared" si="53"/>
        <v>#VALUE!</v>
      </c>
      <c r="AL129" s="4" t="e">
        <f t="shared" si="54"/>
        <v>#VALUE!</v>
      </c>
    </row>
    <row r="130" spans="1:38" ht="13.8" thickBot="1" x14ac:dyDescent="0.3">
      <c r="A130" s="350"/>
      <c r="B130" s="351"/>
      <c r="C130" s="351"/>
      <c r="D130" s="560"/>
      <c r="E130" s="561"/>
      <c r="F130" s="351"/>
      <c r="G130" s="354"/>
      <c r="H130" s="357"/>
      <c r="I130" s="353"/>
      <c r="J130" s="354"/>
      <c r="K130" s="65"/>
      <c r="L130" s="61" t="str">
        <f t="shared" si="55"/>
        <v/>
      </c>
      <c r="M130" s="4" t="str">
        <f t="shared" si="56"/>
        <v/>
      </c>
      <c r="N130" s="4" t="str">
        <f>IF(U130&lt;MIN($D$5,$D$10),"",INDEX($U$35:$Z121,1,B130+1))</f>
        <v/>
      </c>
      <c r="O130" s="5" t="str">
        <f t="shared" si="57"/>
        <v/>
      </c>
      <c r="P130" s="5">
        <f t="shared" si="40"/>
        <v>0</v>
      </c>
      <c r="Q130" s="351"/>
      <c r="R130" s="351"/>
      <c r="S130" s="19" t="str">
        <f t="shared" si="60"/>
        <v/>
      </c>
      <c r="T130" s="62" t="str">
        <f t="shared" si="61"/>
        <v/>
      </c>
      <c r="U130" s="25">
        <f t="shared" si="41"/>
        <v>0</v>
      </c>
      <c r="V130" s="21">
        <f t="shared" si="42"/>
        <v>0</v>
      </c>
      <c r="W130" s="4" t="str">
        <f t="shared" si="43"/>
        <v/>
      </c>
      <c r="X130" s="4" t="e">
        <f t="shared" si="58"/>
        <v>#VALUE!</v>
      </c>
      <c r="Y130" s="4">
        <f t="shared" si="44"/>
        <v>0</v>
      </c>
      <c r="Z130" s="4">
        <f t="shared" si="59"/>
        <v>0</v>
      </c>
      <c r="AA130" s="4" t="e">
        <f t="shared" si="45"/>
        <v>#VALUE!</v>
      </c>
      <c r="AB130" s="4" t="e">
        <f t="shared" si="46"/>
        <v>#VALUE!</v>
      </c>
      <c r="AC130" s="4" t="e">
        <f t="shared" si="62"/>
        <v>#VALUE!</v>
      </c>
      <c r="AD130" s="4" t="e">
        <f t="shared" si="47"/>
        <v>#VALUE!</v>
      </c>
      <c r="AE130" s="4" t="e">
        <f t="shared" si="63"/>
        <v>#VALUE!</v>
      </c>
      <c r="AF130" s="4" t="e">
        <f t="shared" si="48"/>
        <v>#VALUE!</v>
      </c>
      <c r="AG130" s="4" t="e">
        <f t="shared" si="49"/>
        <v>#VALUE!</v>
      </c>
      <c r="AH130" s="4" t="e">
        <f t="shared" si="50"/>
        <v>#VALUE!</v>
      </c>
      <c r="AI130" s="4" t="e">
        <f t="shared" si="51"/>
        <v>#VALUE!</v>
      </c>
      <c r="AJ130" s="4" t="e">
        <f t="shared" si="52"/>
        <v>#VALUE!</v>
      </c>
      <c r="AK130" s="4" t="e">
        <f t="shared" si="53"/>
        <v>#VALUE!</v>
      </c>
      <c r="AL130" s="4" t="e">
        <f t="shared" si="54"/>
        <v>#VALUE!</v>
      </c>
    </row>
    <row r="131" spans="1:38" ht="13.8" thickBot="1" x14ac:dyDescent="0.3">
      <c r="A131" s="350"/>
      <c r="B131" s="351"/>
      <c r="C131" s="351"/>
      <c r="D131" s="560"/>
      <c r="E131" s="561"/>
      <c r="F131" s="351"/>
      <c r="G131" s="354"/>
      <c r="H131" s="357"/>
      <c r="I131" s="353"/>
      <c r="J131" s="354"/>
      <c r="K131" s="65"/>
      <c r="L131" s="61" t="str">
        <f t="shared" si="55"/>
        <v/>
      </c>
      <c r="M131" s="4" t="str">
        <f t="shared" si="56"/>
        <v/>
      </c>
      <c r="N131" s="4" t="str">
        <f>IF(U131&lt;MIN($D$5,$D$10),"",INDEX($U$35:$Z122,1,B131+1))</f>
        <v/>
      </c>
      <c r="O131" s="5" t="str">
        <f t="shared" si="57"/>
        <v/>
      </c>
      <c r="P131" s="5">
        <f t="shared" si="40"/>
        <v>0</v>
      </c>
      <c r="Q131" s="351"/>
      <c r="R131" s="351"/>
      <c r="S131" s="19" t="str">
        <f t="shared" si="60"/>
        <v/>
      </c>
      <c r="T131" s="62" t="str">
        <f t="shared" si="61"/>
        <v/>
      </c>
      <c r="U131" s="25">
        <f t="shared" si="41"/>
        <v>0</v>
      </c>
      <c r="V131" s="21">
        <f t="shared" si="42"/>
        <v>0</v>
      </c>
      <c r="W131" s="4" t="str">
        <f t="shared" si="43"/>
        <v/>
      </c>
      <c r="X131" s="4" t="e">
        <f t="shared" si="58"/>
        <v>#VALUE!</v>
      </c>
      <c r="Y131" s="4">
        <f t="shared" si="44"/>
        <v>0</v>
      </c>
      <c r="Z131" s="4">
        <f t="shared" si="59"/>
        <v>0</v>
      </c>
      <c r="AA131" s="4" t="e">
        <f t="shared" si="45"/>
        <v>#VALUE!</v>
      </c>
      <c r="AB131" s="4" t="e">
        <f t="shared" si="46"/>
        <v>#VALUE!</v>
      </c>
      <c r="AC131" s="4" t="e">
        <f t="shared" si="62"/>
        <v>#VALUE!</v>
      </c>
      <c r="AD131" s="4" t="e">
        <f t="shared" si="47"/>
        <v>#VALUE!</v>
      </c>
      <c r="AE131" s="4" t="e">
        <f t="shared" si="63"/>
        <v>#VALUE!</v>
      </c>
      <c r="AF131" s="4" t="e">
        <f t="shared" si="48"/>
        <v>#VALUE!</v>
      </c>
      <c r="AG131" s="4" t="e">
        <f t="shared" si="49"/>
        <v>#VALUE!</v>
      </c>
      <c r="AH131" s="4" t="e">
        <f t="shared" si="50"/>
        <v>#VALUE!</v>
      </c>
      <c r="AI131" s="4" t="e">
        <f t="shared" si="51"/>
        <v>#VALUE!</v>
      </c>
      <c r="AJ131" s="4" t="e">
        <f t="shared" si="52"/>
        <v>#VALUE!</v>
      </c>
      <c r="AK131" s="4" t="e">
        <f t="shared" si="53"/>
        <v>#VALUE!</v>
      </c>
      <c r="AL131" s="4" t="e">
        <f t="shared" si="54"/>
        <v>#VALUE!</v>
      </c>
    </row>
    <row r="132" spans="1:38" ht="13.8" thickBot="1" x14ac:dyDescent="0.3">
      <c r="A132" s="350"/>
      <c r="B132" s="351"/>
      <c r="C132" s="351"/>
      <c r="D132" s="560"/>
      <c r="E132" s="561"/>
      <c r="F132" s="351"/>
      <c r="G132" s="354"/>
      <c r="H132" s="357"/>
      <c r="I132" s="353"/>
      <c r="J132" s="354"/>
      <c r="K132" s="65"/>
      <c r="L132" s="61" t="str">
        <f t="shared" si="55"/>
        <v/>
      </c>
      <c r="M132" s="4" t="str">
        <f t="shared" si="56"/>
        <v/>
      </c>
      <c r="N132" s="4" t="str">
        <f>IF(U132&lt;MIN($D$5,$D$10),"",INDEX($U$35:$Z123,1,B132+1))</f>
        <v/>
      </c>
      <c r="O132" s="5" t="str">
        <f t="shared" si="57"/>
        <v/>
      </c>
      <c r="P132" s="5">
        <f t="shared" si="40"/>
        <v>0</v>
      </c>
      <c r="Q132" s="351"/>
      <c r="R132" s="351"/>
      <c r="S132" s="19" t="str">
        <f t="shared" si="60"/>
        <v/>
      </c>
      <c r="T132" s="62" t="str">
        <f t="shared" si="61"/>
        <v/>
      </c>
      <c r="U132" s="25">
        <f t="shared" si="41"/>
        <v>0</v>
      </c>
      <c r="V132" s="21">
        <f t="shared" si="42"/>
        <v>0</v>
      </c>
      <c r="W132" s="4" t="str">
        <f t="shared" si="43"/>
        <v/>
      </c>
      <c r="X132" s="4" t="e">
        <f t="shared" si="58"/>
        <v>#VALUE!</v>
      </c>
      <c r="Y132" s="4">
        <f t="shared" si="44"/>
        <v>0</v>
      </c>
      <c r="Z132" s="4">
        <f t="shared" si="59"/>
        <v>0</v>
      </c>
      <c r="AA132" s="4" t="e">
        <f t="shared" si="45"/>
        <v>#VALUE!</v>
      </c>
      <c r="AB132" s="4" t="e">
        <f t="shared" si="46"/>
        <v>#VALUE!</v>
      </c>
      <c r="AC132" s="4" t="e">
        <f t="shared" si="62"/>
        <v>#VALUE!</v>
      </c>
      <c r="AD132" s="4" t="e">
        <f t="shared" si="47"/>
        <v>#VALUE!</v>
      </c>
      <c r="AE132" s="4" t="e">
        <f t="shared" si="63"/>
        <v>#VALUE!</v>
      </c>
      <c r="AF132" s="4" t="e">
        <f t="shared" si="48"/>
        <v>#VALUE!</v>
      </c>
      <c r="AG132" s="4" t="e">
        <f t="shared" si="49"/>
        <v>#VALUE!</v>
      </c>
      <c r="AH132" s="4" t="e">
        <f t="shared" si="50"/>
        <v>#VALUE!</v>
      </c>
      <c r="AI132" s="4" t="e">
        <f t="shared" si="51"/>
        <v>#VALUE!</v>
      </c>
      <c r="AJ132" s="4" t="e">
        <f t="shared" si="52"/>
        <v>#VALUE!</v>
      </c>
      <c r="AK132" s="4" t="e">
        <f t="shared" si="53"/>
        <v>#VALUE!</v>
      </c>
      <c r="AL132" s="4" t="e">
        <f t="shared" si="54"/>
        <v>#VALUE!</v>
      </c>
    </row>
    <row r="133" spans="1:38" ht="13.8" thickBot="1" x14ac:dyDescent="0.3">
      <c r="A133" s="350"/>
      <c r="B133" s="351"/>
      <c r="C133" s="351"/>
      <c r="D133" s="560"/>
      <c r="E133" s="561"/>
      <c r="F133" s="351"/>
      <c r="G133" s="354"/>
      <c r="H133" s="357"/>
      <c r="I133" s="353"/>
      <c r="J133" s="354"/>
      <c r="K133" s="65"/>
      <c r="L133" s="61" t="str">
        <f t="shared" si="55"/>
        <v/>
      </c>
      <c r="M133" s="4" t="str">
        <f t="shared" si="56"/>
        <v/>
      </c>
      <c r="N133" s="4" t="str">
        <f>IF(U133&lt;MIN($D$5,$D$10),"",INDEX($U$35:$Z124,1,B133+1))</f>
        <v/>
      </c>
      <c r="O133" s="5" t="str">
        <f t="shared" si="57"/>
        <v/>
      </c>
      <c r="P133" s="5">
        <f t="shared" si="40"/>
        <v>0</v>
      </c>
      <c r="Q133" s="351"/>
      <c r="R133" s="351"/>
      <c r="S133" s="19" t="str">
        <f t="shared" si="60"/>
        <v/>
      </c>
      <c r="T133" s="62" t="str">
        <f t="shared" si="61"/>
        <v/>
      </c>
      <c r="U133" s="25">
        <f t="shared" si="41"/>
        <v>0</v>
      </c>
      <c r="V133" s="21">
        <f t="shared" si="42"/>
        <v>0</v>
      </c>
      <c r="W133" s="4" t="str">
        <f t="shared" si="43"/>
        <v/>
      </c>
      <c r="X133" s="4" t="e">
        <f t="shared" si="58"/>
        <v>#VALUE!</v>
      </c>
      <c r="Y133" s="4">
        <f t="shared" si="44"/>
        <v>0</v>
      </c>
      <c r="Z133" s="4">
        <f t="shared" si="59"/>
        <v>0</v>
      </c>
      <c r="AA133" s="4" t="e">
        <f t="shared" si="45"/>
        <v>#VALUE!</v>
      </c>
      <c r="AB133" s="4" t="e">
        <f t="shared" si="46"/>
        <v>#VALUE!</v>
      </c>
      <c r="AC133" s="4" t="e">
        <f t="shared" si="62"/>
        <v>#VALUE!</v>
      </c>
      <c r="AD133" s="4" t="e">
        <f t="shared" si="47"/>
        <v>#VALUE!</v>
      </c>
      <c r="AE133" s="4" t="e">
        <f t="shared" si="63"/>
        <v>#VALUE!</v>
      </c>
      <c r="AF133" s="4" t="e">
        <f t="shared" si="48"/>
        <v>#VALUE!</v>
      </c>
      <c r="AG133" s="4" t="e">
        <f t="shared" si="49"/>
        <v>#VALUE!</v>
      </c>
      <c r="AH133" s="4" t="e">
        <f t="shared" si="50"/>
        <v>#VALUE!</v>
      </c>
      <c r="AI133" s="4" t="e">
        <f t="shared" si="51"/>
        <v>#VALUE!</v>
      </c>
      <c r="AJ133" s="4" t="e">
        <f t="shared" si="52"/>
        <v>#VALUE!</v>
      </c>
      <c r="AK133" s="4" t="e">
        <f t="shared" si="53"/>
        <v>#VALUE!</v>
      </c>
      <c r="AL133" s="4" t="e">
        <f t="shared" si="54"/>
        <v>#VALUE!</v>
      </c>
    </row>
    <row r="134" spans="1:38" ht="13.8" thickBot="1" x14ac:dyDescent="0.3">
      <c r="A134" s="350"/>
      <c r="B134" s="351"/>
      <c r="C134" s="351"/>
      <c r="D134" s="560"/>
      <c r="E134" s="561"/>
      <c r="F134" s="351"/>
      <c r="G134" s="354"/>
      <c r="H134" s="357"/>
      <c r="I134" s="353"/>
      <c r="J134" s="354"/>
      <c r="K134" s="65"/>
      <c r="L134" s="61" t="str">
        <f t="shared" si="55"/>
        <v/>
      </c>
      <c r="M134" s="4" t="str">
        <f t="shared" si="56"/>
        <v/>
      </c>
      <c r="N134" s="4" t="str">
        <f>IF(U134&lt;MIN($D$5,$D$10),"",INDEX($U$35:$Z125,1,B134+1))</f>
        <v/>
      </c>
      <c r="O134" s="5" t="str">
        <f t="shared" si="57"/>
        <v/>
      </c>
      <c r="P134" s="5">
        <f t="shared" si="40"/>
        <v>0</v>
      </c>
      <c r="Q134" s="351"/>
      <c r="R134" s="351"/>
      <c r="S134" s="19" t="str">
        <f t="shared" si="60"/>
        <v/>
      </c>
      <c r="T134" s="62" t="str">
        <f t="shared" si="61"/>
        <v/>
      </c>
      <c r="U134" s="25">
        <f t="shared" si="41"/>
        <v>0</v>
      </c>
      <c r="V134" s="21">
        <f t="shared" si="42"/>
        <v>0</v>
      </c>
      <c r="W134" s="4" t="str">
        <f t="shared" si="43"/>
        <v/>
      </c>
      <c r="X134" s="4" t="e">
        <f t="shared" si="58"/>
        <v>#VALUE!</v>
      </c>
      <c r="Y134" s="4">
        <f t="shared" si="44"/>
        <v>0</v>
      </c>
      <c r="Z134" s="4">
        <f t="shared" si="59"/>
        <v>0</v>
      </c>
      <c r="AA134" s="4" t="e">
        <f t="shared" si="45"/>
        <v>#VALUE!</v>
      </c>
      <c r="AB134" s="4" t="e">
        <f t="shared" si="46"/>
        <v>#VALUE!</v>
      </c>
      <c r="AC134" s="4" t="e">
        <f t="shared" si="62"/>
        <v>#VALUE!</v>
      </c>
      <c r="AD134" s="4" t="e">
        <f t="shared" si="47"/>
        <v>#VALUE!</v>
      </c>
      <c r="AE134" s="4" t="e">
        <f t="shared" si="63"/>
        <v>#VALUE!</v>
      </c>
      <c r="AF134" s="4" t="e">
        <f t="shared" si="48"/>
        <v>#VALUE!</v>
      </c>
      <c r="AG134" s="4" t="e">
        <f t="shared" si="49"/>
        <v>#VALUE!</v>
      </c>
      <c r="AH134" s="4" t="e">
        <f t="shared" si="50"/>
        <v>#VALUE!</v>
      </c>
      <c r="AI134" s="4" t="e">
        <f t="shared" si="51"/>
        <v>#VALUE!</v>
      </c>
      <c r="AJ134" s="4" t="e">
        <f t="shared" si="52"/>
        <v>#VALUE!</v>
      </c>
      <c r="AK134" s="4" t="e">
        <f t="shared" si="53"/>
        <v>#VALUE!</v>
      </c>
      <c r="AL134" s="4" t="e">
        <f t="shared" si="54"/>
        <v>#VALUE!</v>
      </c>
    </row>
    <row r="135" spans="1:38" ht="13.8" thickBot="1" x14ac:dyDescent="0.3">
      <c r="A135" s="350"/>
      <c r="B135" s="351"/>
      <c r="C135" s="351"/>
      <c r="D135" s="560"/>
      <c r="E135" s="561"/>
      <c r="F135" s="351"/>
      <c r="G135" s="354"/>
      <c r="H135" s="357"/>
      <c r="I135" s="353"/>
      <c r="J135" s="354"/>
      <c r="K135" s="65"/>
      <c r="L135" s="61" t="str">
        <f t="shared" si="55"/>
        <v/>
      </c>
      <c r="M135" s="4" t="str">
        <f t="shared" si="56"/>
        <v/>
      </c>
      <c r="N135" s="4" t="str">
        <f>IF(U135&lt;MIN($D$5,$D$10),"",INDEX($U$35:$Z126,1,B135+1))</f>
        <v/>
      </c>
      <c r="O135" s="5" t="str">
        <f t="shared" si="57"/>
        <v/>
      </c>
      <c r="P135" s="5">
        <f t="shared" si="40"/>
        <v>0</v>
      </c>
      <c r="Q135" s="351"/>
      <c r="R135" s="351"/>
      <c r="S135" s="19" t="str">
        <f t="shared" si="60"/>
        <v/>
      </c>
      <c r="T135" s="62" t="str">
        <f t="shared" si="61"/>
        <v/>
      </c>
      <c r="U135" s="25">
        <f t="shared" si="41"/>
        <v>0</v>
      </c>
      <c r="V135" s="21">
        <f t="shared" si="42"/>
        <v>0</v>
      </c>
      <c r="W135" s="4" t="str">
        <f t="shared" si="43"/>
        <v/>
      </c>
      <c r="X135" s="4" t="e">
        <f t="shared" si="58"/>
        <v>#VALUE!</v>
      </c>
      <c r="Y135" s="4">
        <f t="shared" si="44"/>
        <v>0</v>
      </c>
      <c r="Z135" s="4">
        <f t="shared" si="59"/>
        <v>0</v>
      </c>
      <c r="AA135" s="4" t="e">
        <f t="shared" si="45"/>
        <v>#VALUE!</v>
      </c>
      <c r="AB135" s="4" t="e">
        <f t="shared" si="46"/>
        <v>#VALUE!</v>
      </c>
      <c r="AC135" s="4" t="e">
        <f t="shared" si="62"/>
        <v>#VALUE!</v>
      </c>
      <c r="AD135" s="4" t="e">
        <f t="shared" si="47"/>
        <v>#VALUE!</v>
      </c>
      <c r="AE135" s="4" t="e">
        <f t="shared" si="63"/>
        <v>#VALUE!</v>
      </c>
      <c r="AF135" s="4" t="e">
        <f t="shared" si="48"/>
        <v>#VALUE!</v>
      </c>
      <c r="AG135" s="4" t="e">
        <f t="shared" si="49"/>
        <v>#VALUE!</v>
      </c>
      <c r="AH135" s="4" t="e">
        <f t="shared" si="50"/>
        <v>#VALUE!</v>
      </c>
      <c r="AI135" s="4" t="e">
        <f t="shared" si="51"/>
        <v>#VALUE!</v>
      </c>
      <c r="AJ135" s="4" t="e">
        <f t="shared" si="52"/>
        <v>#VALUE!</v>
      </c>
      <c r="AK135" s="4" t="e">
        <f t="shared" si="53"/>
        <v>#VALUE!</v>
      </c>
      <c r="AL135" s="4" t="e">
        <f t="shared" si="54"/>
        <v>#VALUE!</v>
      </c>
    </row>
    <row r="136" spans="1:38" ht="13.8" thickBot="1" x14ac:dyDescent="0.3">
      <c r="A136" s="350"/>
      <c r="B136" s="351"/>
      <c r="C136" s="351"/>
      <c r="D136" s="560"/>
      <c r="E136" s="561"/>
      <c r="F136" s="351"/>
      <c r="G136" s="354"/>
      <c r="H136" s="357"/>
      <c r="I136" s="353"/>
      <c r="J136" s="354"/>
      <c r="K136" s="65"/>
      <c r="L136" s="61" t="str">
        <f t="shared" si="55"/>
        <v/>
      </c>
      <c r="M136" s="4" t="str">
        <f t="shared" si="56"/>
        <v/>
      </c>
      <c r="N136" s="4" t="str">
        <f>IF(U136&lt;MIN($D$5,$D$10),"",INDEX($U$35:$Z127,1,B136+1))</f>
        <v/>
      </c>
      <c r="O136" s="5" t="str">
        <f t="shared" si="57"/>
        <v/>
      </c>
      <c r="P136" s="5">
        <f t="shared" si="40"/>
        <v>0</v>
      </c>
      <c r="Q136" s="351"/>
      <c r="R136" s="351"/>
      <c r="S136" s="19" t="str">
        <f t="shared" si="60"/>
        <v/>
      </c>
      <c r="T136" s="62" t="str">
        <f t="shared" si="61"/>
        <v/>
      </c>
      <c r="U136" s="25">
        <f t="shared" si="41"/>
        <v>0</v>
      </c>
      <c r="V136" s="21">
        <f t="shared" si="42"/>
        <v>0</v>
      </c>
      <c r="W136" s="4" t="str">
        <f t="shared" si="43"/>
        <v/>
      </c>
      <c r="X136" s="4" t="e">
        <f t="shared" si="58"/>
        <v>#VALUE!</v>
      </c>
      <c r="Y136" s="4">
        <f t="shared" si="44"/>
        <v>0</v>
      </c>
      <c r="Z136" s="4">
        <f t="shared" si="59"/>
        <v>0</v>
      </c>
      <c r="AA136" s="4" t="e">
        <f t="shared" si="45"/>
        <v>#VALUE!</v>
      </c>
      <c r="AB136" s="4" t="e">
        <f t="shared" si="46"/>
        <v>#VALUE!</v>
      </c>
      <c r="AC136" s="4" t="e">
        <f t="shared" si="62"/>
        <v>#VALUE!</v>
      </c>
      <c r="AD136" s="4" t="e">
        <f t="shared" si="47"/>
        <v>#VALUE!</v>
      </c>
      <c r="AE136" s="4" t="e">
        <f t="shared" si="63"/>
        <v>#VALUE!</v>
      </c>
      <c r="AF136" s="4" t="e">
        <f t="shared" si="48"/>
        <v>#VALUE!</v>
      </c>
      <c r="AG136" s="4" t="e">
        <f t="shared" si="49"/>
        <v>#VALUE!</v>
      </c>
      <c r="AH136" s="4" t="e">
        <f t="shared" si="50"/>
        <v>#VALUE!</v>
      </c>
      <c r="AI136" s="4" t="e">
        <f t="shared" si="51"/>
        <v>#VALUE!</v>
      </c>
      <c r="AJ136" s="4" t="e">
        <f t="shared" si="52"/>
        <v>#VALUE!</v>
      </c>
      <c r="AK136" s="4" t="e">
        <f t="shared" si="53"/>
        <v>#VALUE!</v>
      </c>
      <c r="AL136" s="4" t="e">
        <f t="shared" si="54"/>
        <v>#VALUE!</v>
      </c>
    </row>
    <row r="137" spans="1:38" ht="13.8" thickBot="1" x14ac:dyDescent="0.3">
      <c r="A137" s="350"/>
      <c r="B137" s="351"/>
      <c r="C137" s="351"/>
      <c r="D137" s="560"/>
      <c r="E137" s="561"/>
      <c r="F137" s="351"/>
      <c r="G137" s="354"/>
      <c r="H137" s="357"/>
      <c r="I137" s="353"/>
      <c r="J137" s="354"/>
      <c r="K137" s="65"/>
      <c r="L137" s="61" t="str">
        <f t="shared" si="55"/>
        <v/>
      </c>
      <c r="M137" s="4" t="str">
        <f t="shared" si="56"/>
        <v/>
      </c>
      <c r="N137" s="4" t="str">
        <f>IF(U137&lt;MIN($D$5,$D$10),"",INDEX($U$35:$Z128,1,B137+1))</f>
        <v/>
      </c>
      <c r="O137" s="5" t="str">
        <f t="shared" si="57"/>
        <v/>
      </c>
      <c r="P137" s="5">
        <f t="shared" si="40"/>
        <v>0</v>
      </c>
      <c r="Q137" s="351"/>
      <c r="R137" s="351"/>
      <c r="S137" s="19" t="str">
        <f t="shared" si="60"/>
        <v/>
      </c>
      <c r="T137" s="62" t="str">
        <f t="shared" si="61"/>
        <v/>
      </c>
      <c r="U137" s="25">
        <f t="shared" si="41"/>
        <v>0</v>
      </c>
      <c r="V137" s="21">
        <f t="shared" si="42"/>
        <v>0</v>
      </c>
      <c r="W137" s="4" t="str">
        <f t="shared" si="43"/>
        <v/>
      </c>
      <c r="X137" s="4" t="e">
        <f t="shared" si="58"/>
        <v>#VALUE!</v>
      </c>
      <c r="Y137" s="4">
        <f t="shared" si="44"/>
        <v>0</v>
      </c>
      <c r="Z137" s="4">
        <f t="shared" si="59"/>
        <v>0</v>
      </c>
      <c r="AA137" s="4" t="e">
        <f t="shared" si="45"/>
        <v>#VALUE!</v>
      </c>
      <c r="AB137" s="4" t="e">
        <f t="shared" si="46"/>
        <v>#VALUE!</v>
      </c>
      <c r="AC137" s="4" t="e">
        <f t="shared" si="62"/>
        <v>#VALUE!</v>
      </c>
      <c r="AD137" s="4" t="e">
        <f t="shared" si="47"/>
        <v>#VALUE!</v>
      </c>
      <c r="AE137" s="4" t="e">
        <f t="shared" si="63"/>
        <v>#VALUE!</v>
      </c>
      <c r="AF137" s="4" t="e">
        <f t="shared" si="48"/>
        <v>#VALUE!</v>
      </c>
      <c r="AG137" s="4" t="e">
        <f t="shared" si="49"/>
        <v>#VALUE!</v>
      </c>
      <c r="AH137" s="4" t="e">
        <f t="shared" si="50"/>
        <v>#VALUE!</v>
      </c>
      <c r="AI137" s="4" t="e">
        <f t="shared" si="51"/>
        <v>#VALUE!</v>
      </c>
      <c r="AJ137" s="4" t="e">
        <f t="shared" si="52"/>
        <v>#VALUE!</v>
      </c>
      <c r="AK137" s="4" t="e">
        <f t="shared" si="53"/>
        <v>#VALUE!</v>
      </c>
      <c r="AL137" s="4" t="e">
        <f t="shared" si="54"/>
        <v>#VALUE!</v>
      </c>
    </row>
    <row r="138" spans="1:38" ht="13.8" thickBot="1" x14ac:dyDescent="0.3">
      <c r="A138" s="350"/>
      <c r="B138" s="351"/>
      <c r="C138" s="351"/>
      <c r="D138" s="560"/>
      <c r="E138" s="561"/>
      <c r="F138" s="351"/>
      <c r="G138" s="354"/>
      <c r="H138" s="357"/>
      <c r="I138" s="353"/>
      <c r="J138" s="354"/>
      <c r="K138" s="65"/>
      <c r="L138" s="61" t="str">
        <f t="shared" si="55"/>
        <v/>
      </c>
      <c r="M138" s="4" t="str">
        <f t="shared" si="56"/>
        <v/>
      </c>
      <c r="N138" s="4" t="str">
        <f>IF(U138&lt;MIN($D$5,$D$10),"",INDEX($U$35:$Z129,1,B138+1))</f>
        <v/>
      </c>
      <c r="O138" s="5" t="str">
        <f t="shared" si="57"/>
        <v/>
      </c>
      <c r="P138" s="5">
        <f t="shared" si="40"/>
        <v>0</v>
      </c>
      <c r="Q138" s="351"/>
      <c r="R138" s="351"/>
      <c r="S138" s="19" t="str">
        <f t="shared" si="60"/>
        <v/>
      </c>
      <c r="T138" s="62" t="str">
        <f t="shared" si="61"/>
        <v/>
      </c>
      <c r="U138" s="25">
        <f t="shared" si="41"/>
        <v>0</v>
      </c>
      <c r="V138" s="21">
        <f t="shared" si="42"/>
        <v>0</v>
      </c>
      <c r="W138" s="4" t="str">
        <f t="shared" si="43"/>
        <v/>
      </c>
      <c r="X138" s="4" t="e">
        <f t="shared" si="58"/>
        <v>#VALUE!</v>
      </c>
      <c r="Y138" s="4">
        <f t="shared" si="44"/>
        <v>0</v>
      </c>
      <c r="Z138" s="4">
        <f t="shared" si="59"/>
        <v>0</v>
      </c>
      <c r="AA138" s="4" t="e">
        <f t="shared" si="45"/>
        <v>#VALUE!</v>
      </c>
      <c r="AB138" s="4" t="e">
        <f t="shared" si="46"/>
        <v>#VALUE!</v>
      </c>
      <c r="AC138" s="4" t="e">
        <f t="shared" si="62"/>
        <v>#VALUE!</v>
      </c>
      <c r="AD138" s="4" t="e">
        <f t="shared" si="47"/>
        <v>#VALUE!</v>
      </c>
      <c r="AE138" s="4" t="e">
        <f t="shared" si="63"/>
        <v>#VALUE!</v>
      </c>
      <c r="AF138" s="4" t="e">
        <f t="shared" si="48"/>
        <v>#VALUE!</v>
      </c>
      <c r="AG138" s="4" t="e">
        <f t="shared" si="49"/>
        <v>#VALUE!</v>
      </c>
      <c r="AH138" s="4" t="e">
        <f t="shared" si="50"/>
        <v>#VALUE!</v>
      </c>
      <c r="AI138" s="4" t="e">
        <f t="shared" si="51"/>
        <v>#VALUE!</v>
      </c>
      <c r="AJ138" s="4" t="e">
        <f t="shared" si="52"/>
        <v>#VALUE!</v>
      </c>
      <c r="AK138" s="4" t="e">
        <f t="shared" si="53"/>
        <v>#VALUE!</v>
      </c>
      <c r="AL138" s="4" t="e">
        <f t="shared" si="54"/>
        <v>#VALUE!</v>
      </c>
    </row>
    <row r="139" spans="1:38" ht="13.8" thickBot="1" x14ac:dyDescent="0.3">
      <c r="A139" s="350"/>
      <c r="B139" s="351"/>
      <c r="C139" s="351"/>
      <c r="D139" s="560"/>
      <c r="E139" s="561"/>
      <c r="F139" s="351"/>
      <c r="G139" s="354"/>
      <c r="H139" s="357"/>
      <c r="I139" s="353"/>
      <c r="J139" s="354"/>
      <c r="K139" s="65"/>
      <c r="L139" s="61" t="str">
        <f t="shared" si="55"/>
        <v/>
      </c>
      <c r="M139" s="4" t="str">
        <f t="shared" si="56"/>
        <v/>
      </c>
      <c r="N139" s="4" t="str">
        <f>IF(U139&lt;MIN($D$5,$D$10),"",INDEX($U$35:$Z130,1,B139+1))</f>
        <v/>
      </c>
      <c r="O139" s="5" t="str">
        <f t="shared" si="57"/>
        <v/>
      </c>
      <c r="P139" s="5">
        <f t="shared" si="40"/>
        <v>0</v>
      </c>
      <c r="Q139" s="351"/>
      <c r="R139" s="351"/>
      <c r="S139" s="19" t="str">
        <f t="shared" si="60"/>
        <v/>
      </c>
      <c r="T139" s="62" t="str">
        <f t="shared" si="61"/>
        <v/>
      </c>
      <c r="U139" s="25">
        <f t="shared" si="41"/>
        <v>0</v>
      </c>
      <c r="V139" s="21">
        <f t="shared" si="42"/>
        <v>0</v>
      </c>
      <c r="W139" s="4" t="str">
        <f t="shared" si="43"/>
        <v/>
      </c>
      <c r="X139" s="4" t="e">
        <f t="shared" si="58"/>
        <v>#VALUE!</v>
      </c>
      <c r="Y139" s="4">
        <f t="shared" si="44"/>
        <v>0</v>
      </c>
      <c r="Z139" s="4">
        <f t="shared" si="59"/>
        <v>0</v>
      </c>
      <c r="AA139" s="4" t="e">
        <f t="shared" si="45"/>
        <v>#VALUE!</v>
      </c>
      <c r="AB139" s="4" t="e">
        <f t="shared" si="46"/>
        <v>#VALUE!</v>
      </c>
      <c r="AC139" s="4" t="e">
        <f t="shared" si="62"/>
        <v>#VALUE!</v>
      </c>
      <c r="AD139" s="4" t="e">
        <f t="shared" si="47"/>
        <v>#VALUE!</v>
      </c>
      <c r="AE139" s="4" t="e">
        <f t="shared" si="63"/>
        <v>#VALUE!</v>
      </c>
      <c r="AF139" s="4" t="e">
        <f t="shared" si="48"/>
        <v>#VALUE!</v>
      </c>
      <c r="AG139" s="4" t="e">
        <f t="shared" si="49"/>
        <v>#VALUE!</v>
      </c>
      <c r="AH139" s="4" t="e">
        <f t="shared" si="50"/>
        <v>#VALUE!</v>
      </c>
      <c r="AI139" s="4" t="e">
        <f t="shared" si="51"/>
        <v>#VALUE!</v>
      </c>
      <c r="AJ139" s="4" t="e">
        <f t="shared" si="52"/>
        <v>#VALUE!</v>
      </c>
      <c r="AK139" s="4" t="e">
        <f t="shared" si="53"/>
        <v>#VALUE!</v>
      </c>
      <c r="AL139" s="4" t="e">
        <f t="shared" si="54"/>
        <v>#VALUE!</v>
      </c>
    </row>
    <row r="140" spans="1:38" ht="13.8" thickBot="1" x14ac:dyDescent="0.3">
      <c r="A140" s="350"/>
      <c r="B140" s="351"/>
      <c r="C140" s="351"/>
      <c r="D140" s="560"/>
      <c r="E140" s="561"/>
      <c r="F140" s="351"/>
      <c r="G140" s="354"/>
      <c r="H140" s="357"/>
      <c r="I140" s="353"/>
      <c r="J140" s="354"/>
      <c r="K140" s="65"/>
      <c r="L140" s="61" t="str">
        <f t="shared" si="55"/>
        <v/>
      </c>
      <c r="M140" s="4" t="str">
        <f t="shared" si="56"/>
        <v/>
      </c>
      <c r="N140" s="4" t="str">
        <f>IF(U140&lt;MIN($D$5,$D$10),"",INDEX($U$35:$Z131,1,B140+1))</f>
        <v/>
      </c>
      <c r="O140" s="5" t="str">
        <f t="shared" si="57"/>
        <v/>
      </c>
      <c r="P140" s="5">
        <f t="shared" si="40"/>
        <v>0</v>
      </c>
      <c r="Q140" s="351"/>
      <c r="R140" s="351"/>
      <c r="S140" s="19" t="str">
        <f t="shared" si="60"/>
        <v/>
      </c>
      <c r="T140" s="62" t="str">
        <f t="shared" si="61"/>
        <v/>
      </c>
      <c r="U140" s="25">
        <f t="shared" si="41"/>
        <v>0</v>
      </c>
      <c r="V140" s="21">
        <f t="shared" si="42"/>
        <v>0</v>
      </c>
      <c r="W140" s="4" t="str">
        <f t="shared" si="43"/>
        <v/>
      </c>
      <c r="X140" s="4" t="e">
        <f t="shared" si="58"/>
        <v>#VALUE!</v>
      </c>
      <c r="Y140" s="4">
        <f t="shared" si="44"/>
        <v>0</v>
      </c>
      <c r="Z140" s="4">
        <f t="shared" si="59"/>
        <v>0</v>
      </c>
      <c r="AA140" s="4" t="e">
        <f t="shared" si="45"/>
        <v>#VALUE!</v>
      </c>
      <c r="AB140" s="4" t="e">
        <f t="shared" si="46"/>
        <v>#VALUE!</v>
      </c>
      <c r="AC140" s="4" t="e">
        <f t="shared" si="62"/>
        <v>#VALUE!</v>
      </c>
      <c r="AD140" s="4" t="e">
        <f t="shared" si="47"/>
        <v>#VALUE!</v>
      </c>
      <c r="AE140" s="4" t="e">
        <f t="shared" si="63"/>
        <v>#VALUE!</v>
      </c>
      <c r="AF140" s="4" t="e">
        <f t="shared" si="48"/>
        <v>#VALUE!</v>
      </c>
      <c r="AG140" s="4" t="e">
        <f t="shared" si="49"/>
        <v>#VALUE!</v>
      </c>
      <c r="AH140" s="4" t="e">
        <f t="shared" si="50"/>
        <v>#VALUE!</v>
      </c>
      <c r="AI140" s="4" t="e">
        <f t="shared" si="51"/>
        <v>#VALUE!</v>
      </c>
      <c r="AJ140" s="4" t="e">
        <f t="shared" si="52"/>
        <v>#VALUE!</v>
      </c>
      <c r="AK140" s="4" t="e">
        <f t="shared" si="53"/>
        <v>#VALUE!</v>
      </c>
      <c r="AL140" s="4" t="e">
        <f t="shared" si="54"/>
        <v>#VALUE!</v>
      </c>
    </row>
    <row r="141" spans="1:38" ht="13.8" thickBot="1" x14ac:dyDescent="0.3">
      <c r="A141" s="350"/>
      <c r="B141" s="351"/>
      <c r="C141" s="351"/>
      <c r="D141" s="560"/>
      <c r="E141" s="561"/>
      <c r="F141" s="351"/>
      <c r="G141" s="354"/>
      <c r="H141" s="357"/>
      <c r="I141" s="353"/>
      <c r="J141" s="354"/>
      <c r="K141" s="65"/>
      <c r="L141" s="61" t="str">
        <f t="shared" si="55"/>
        <v/>
      </c>
      <c r="M141" s="4" t="str">
        <f t="shared" si="56"/>
        <v/>
      </c>
      <c r="N141" s="4" t="str">
        <f>IF(U141&lt;MIN($D$5,$D$10),"",INDEX($U$35:$Z132,1,B141+1))</f>
        <v/>
      </c>
      <c r="O141" s="5" t="str">
        <f t="shared" si="57"/>
        <v/>
      </c>
      <c r="P141" s="5">
        <f t="shared" si="40"/>
        <v>0</v>
      </c>
      <c r="Q141" s="351"/>
      <c r="R141" s="351"/>
      <c r="S141" s="19" t="str">
        <f t="shared" si="60"/>
        <v/>
      </c>
      <c r="T141" s="62" t="str">
        <f t="shared" si="61"/>
        <v/>
      </c>
      <c r="U141" s="25">
        <f t="shared" si="41"/>
        <v>0</v>
      </c>
      <c r="V141" s="21">
        <f t="shared" si="42"/>
        <v>0</v>
      </c>
      <c r="W141" s="4" t="str">
        <f t="shared" si="43"/>
        <v/>
      </c>
      <c r="X141" s="4" t="e">
        <f t="shared" si="58"/>
        <v>#VALUE!</v>
      </c>
      <c r="Y141" s="4">
        <f t="shared" si="44"/>
        <v>0</v>
      </c>
      <c r="Z141" s="4">
        <f t="shared" si="59"/>
        <v>0</v>
      </c>
      <c r="AA141" s="4" t="e">
        <f t="shared" si="45"/>
        <v>#VALUE!</v>
      </c>
      <c r="AB141" s="4" t="e">
        <f t="shared" si="46"/>
        <v>#VALUE!</v>
      </c>
      <c r="AC141" s="4" t="e">
        <f t="shared" si="62"/>
        <v>#VALUE!</v>
      </c>
      <c r="AD141" s="4" t="e">
        <f t="shared" si="47"/>
        <v>#VALUE!</v>
      </c>
      <c r="AE141" s="4" t="e">
        <f t="shared" si="63"/>
        <v>#VALUE!</v>
      </c>
      <c r="AF141" s="4" t="e">
        <f t="shared" si="48"/>
        <v>#VALUE!</v>
      </c>
      <c r="AG141" s="4" t="e">
        <f t="shared" si="49"/>
        <v>#VALUE!</v>
      </c>
      <c r="AH141" s="4" t="e">
        <f t="shared" si="50"/>
        <v>#VALUE!</v>
      </c>
      <c r="AI141" s="4" t="e">
        <f t="shared" si="51"/>
        <v>#VALUE!</v>
      </c>
      <c r="AJ141" s="4" t="e">
        <f t="shared" si="52"/>
        <v>#VALUE!</v>
      </c>
      <c r="AK141" s="4" t="e">
        <f t="shared" si="53"/>
        <v>#VALUE!</v>
      </c>
      <c r="AL141" s="4" t="e">
        <f t="shared" si="54"/>
        <v>#VALUE!</v>
      </c>
    </row>
    <row r="142" spans="1:38" ht="13.8" thickBot="1" x14ac:dyDescent="0.3">
      <c r="A142" s="350"/>
      <c r="B142" s="351"/>
      <c r="C142" s="351"/>
      <c r="D142" s="560"/>
      <c r="E142" s="561"/>
      <c r="F142" s="351"/>
      <c r="G142" s="354"/>
      <c r="H142" s="357"/>
      <c r="I142" s="353"/>
      <c r="J142" s="354"/>
      <c r="K142" s="65"/>
      <c r="L142" s="61" t="str">
        <f t="shared" si="55"/>
        <v/>
      </c>
      <c r="M142" s="4" t="str">
        <f t="shared" si="56"/>
        <v/>
      </c>
      <c r="N142" s="4" t="str">
        <f>IF(U142&lt;MIN($D$5,$D$10),"",INDEX($U$35:$Z133,1,B142+1))</f>
        <v/>
      </c>
      <c r="O142" s="5" t="str">
        <f t="shared" si="57"/>
        <v/>
      </c>
      <c r="P142" s="5">
        <f t="shared" si="40"/>
        <v>0</v>
      </c>
      <c r="Q142" s="351"/>
      <c r="R142" s="351"/>
      <c r="S142" s="19" t="str">
        <f t="shared" si="60"/>
        <v/>
      </c>
      <c r="T142" s="62" t="str">
        <f t="shared" si="61"/>
        <v/>
      </c>
      <c r="U142" s="25">
        <f t="shared" si="41"/>
        <v>0</v>
      </c>
      <c r="V142" s="21">
        <f t="shared" si="42"/>
        <v>0</v>
      </c>
      <c r="W142" s="4" t="str">
        <f t="shared" si="43"/>
        <v/>
      </c>
      <c r="X142" s="4" t="e">
        <f t="shared" si="58"/>
        <v>#VALUE!</v>
      </c>
      <c r="Y142" s="4">
        <f t="shared" si="44"/>
        <v>0</v>
      </c>
      <c r="Z142" s="4">
        <f t="shared" si="59"/>
        <v>0</v>
      </c>
      <c r="AA142" s="4" t="e">
        <f t="shared" si="45"/>
        <v>#VALUE!</v>
      </c>
      <c r="AB142" s="4" t="e">
        <f t="shared" si="46"/>
        <v>#VALUE!</v>
      </c>
      <c r="AC142" s="4" t="e">
        <f t="shared" si="62"/>
        <v>#VALUE!</v>
      </c>
      <c r="AD142" s="4" t="e">
        <f t="shared" si="47"/>
        <v>#VALUE!</v>
      </c>
      <c r="AE142" s="4" t="e">
        <f t="shared" si="63"/>
        <v>#VALUE!</v>
      </c>
      <c r="AF142" s="4" t="e">
        <f t="shared" si="48"/>
        <v>#VALUE!</v>
      </c>
      <c r="AG142" s="4" t="e">
        <f t="shared" si="49"/>
        <v>#VALUE!</v>
      </c>
      <c r="AH142" s="4" t="e">
        <f t="shared" si="50"/>
        <v>#VALUE!</v>
      </c>
      <c r="AI142" s="4" t="e">
        <f t="shared" si="51"/>
        <v>#VALUE!</v>
      </c>
      <c r="AJ142" s="4" t="e">
        <f t="shared" si="52"/>
        <v>#VALUE!</v>
      </c>
      <c r="AK142" s="4" t="e">
        <f t="shared" si="53"/>
        <v>#VALUE!</v>
      </c>
      <c r="AL142" s="4" t="e">
        <f t="shared" si="54"/>
        <v>#VALUE!</v>
      </c>
    </row>
    <row r="143" spans="1:38" ht="13.8" thickBot="1" x14ac:dyDescent="0.3">
      <c r="A143" s="350"/>
      <c r="B143" s="351"/>
      <c r="C143" s="351"/>
      <c r="D143" s="560"/>
      <c r="E143" s="561"/>
      <c r="F143" s="351"/>
      <c r="G143" s="354"/>
      <c r="H143" s="357"/>
      <c r="I143" s="353"/>
      <c r="J143" s="354"/>
      <c r="K143" s="65"/>
      <c r="L143" s="61" t="str">
        <f t="shared" si="55"/>
        <v/>
      </c>
      <c r="M143" s="4" t="str">
        <f t="shared" si="56"/>
        <v/>
      </c>
      <c r="N143" s="4" t="str">
        <f>IF(U143&lt;MIN($D$5,$D$10),"",INDEX($U$35:$Z134,1,B143+1))</f>
        <v/>
      </c>
      <c r="O143" s="5" t="str">
        <f t="shared" si="57"/>
        <v/>
      </c>
      <c r="P143" s="5">
        <f t="shared" si="40"/>
        <v>0</v>
      </c>
      <c r="Q143" s="351"/>
      <c r="R143" s="351"/>
      <c r="S143" s="19" t="str">
        <f t="shared" si="60"/>
        <v/>
      </c>
      <c r="T143" s="62" t="str">
        <f t="shared" si="61"/>
        <v/>
      </c>
      <c r="U143" s="25">
        <f t="shared" si="41"/>
        <v>0</v>
      </c>
      <c r="V143" s="21">
        <f t="shared" si="42"/>
        <v>0</v>
      </c>
      <c r="W143" s="4" t="str">
        <f t="shared" si="43"/>
        <v/>
      </c>
      <c r="X143" s="4" t="e">
        <f t="shared" si="58"/>
        <v>#VALUE!</v>
      </c>
      <c r="Y143" s="4">
        <f t="shared" si="44"/>
        <v>0</v>
      </c>
      <c r="Z143" s="4">
        <f t="shared" si="59"/>
        <v>0</v>
      </c>
      <c r="AA143" s="4" t="e">
        <f t="shared" si="45"/>
        <v>#VALUE!</v>
      </c>
      <c r="AB143" s="4" t="e">
        <f t="shared" si="46"/>
        <v>#VALUE!</v>
      </c>
      <c r="AC143" s="4" t="e">
        <f t="shared" si="62"/>
        <v>#VALUE!</v>
      </c>
      <c r="AD143" s="4" t="e">
        <f t="shared" si="47"/>
        <v>#VALUE!</v>
      </c>
      <c r="AE143" s="4" t="e">
        <f t="shared" si="63"/>
        <v>#VALUE!</v>
      </c>
      <c r="AF143" s="4" t="e">
        <f t="shared" si="48"/>
        <v>#VALUE!</v>
      </c>
      <c r="AG143" s="4" t="e">
        <f t="shared" si="49"/>
        <v>#VALUE!</v>
      </c>
      <c r="AH143" s="4" t="e">
        <f t="shared" si="50"/>
        <v>#VALUE!</v>
      </c>
      <c r="AI143" s="4" t="e">
        <f t="shared" si="51"/>
        <v>#VALUE!</v>
      </c>
      <c r="AJ143" s="4" t="e">
        <f t="shared" si="52"/>
        <v>#VALUE!</v>
      </c>
      <c r="AK143" s="4" t="e">
        <f t="shared" si="53"/>
        <v>#VALUE!</v>
      </c>
      <c r="AL143" s="4" t="e">
        <f t="shared" si="54"/>
        <v>#VALUE!</v>
      </c>
    </row>
    <row r="144" spans="1:38" ht="13.8" thickBot="1" x14ac:dyDescent="0.3">
      <c r="A144" s="350"/>
      <c r="B144" s="351"/>
      <c r="C144" s="351"/>
      <c r="D144" s="560"/>
      <c r="E144" s="561"/>
      <c r="F144" s="351"/>
      <c r="G144" s="354"/>
      <c r="H144" s="357"/>
      <c r="I144" s="353"/>
      <c r="J144" s="354"/>
      <c r="K144" s="65"/>
      <c r="L144" s="61" t="str">
        <f t="shared" si="55"/>
        <v/>
      </c>
      <c r="M144" s="4" t="str">
        <f t="shared" si="56"/>
        <v/>
      </c>
      <c r="N144" s="4" t="str">
        <f>IF(U144&lt;MIN($D$5,$D$10),"",INDEX($U$35:$Z135,1,B144+1))</f>
        <v/>
      </c>
      <c r="O144" s="5" t="str">
        <f t="shared" si="57"/>
        <v/>
      </c>
      <c r="P144" s="5">
        <f t="shared" si="40"/>
        <v>0</v>
      </c>
      <c r="Q144" s="351"/>
      <c r="R144" s="351"/>
      <c r="S144" s="19" t="str">
        <f t="shared" si="60"/>
        <v/>
      </c>
      <c r="T144" s="62" t="str">
        <f t="shared" si="61"/>
        <v/>
      </c>
      <c r="U144" s="25">
        <f t="shared" si="41"/>
        <v>0</v>
      </c>
      <c r="V144" s="21">
        <f t="shared" si="42"/>
        <v>0</v>
      </c>
      <c r="W144" s="4" t="str">
        <f t="shared" si="43"/>
        <v/>
      </c>
      <c r="X144" s="4" t="e">
        <f t="shared" si="58"/>
        <v>#VALUE!</v>
      </c>
      <c r="Y144" s="4">
        <f t="shared" si="44"/>
        <v>0</v>
      </c>
      <c r="Z144" s="4">
        <f t="shared" si="59"/>
        <v>0</v>
      </c>
      <c r="AA144" s="4" t="e">
        <f t="shared" si="45"/>
        <v>#VALUE!</v>
      </c>
      <c r="AB144" s="4" t="e">
        <f t="shared" si="46"/>
        <v>#VALUE!</v>
      </c>
      <c r="AC144" s="4" t="e">
        <f t="shared" si="62"/>
        <v>#VALUE!</v>
      </c>
      <c r="AD144" s="4" t="e">
        <f t="shared" si="47"/>
        <v>#VALUE!</v>
      </c>
      <c r="AE144" s="4" t="e">
        <f t="shared" si="63"/>
        <v>#VALUE!</v>
      </c>
      <c r="AF144" s="4" t="e">
        <f t="shared" si="48"/>
        <v>#VALUE!</v>
      </c>
      <c r="AG144" s="4" t="e">
        <f t="shared" si="49"/>
        <v>#VALUE!</v>
      </c>
      <c r="AH144" s="4" t="e">
        <f t="shared" si="50"/>
        <v>#VALUE!</v>
      </c>
      <c r="AI144" s="4" t="e">
        <f t="shared" si="51"/>
        <v>#VALUE!</v>
      </c>
      <c r="AJ144" s="4" t="e">
        <f t="shared" si="52"/>
        <v>#VALUE!</v>
      </c>
      <c r="AK144" s="4" t="e">
        <f t="shared" si="53"/>
        <v>#VALUE!</v>
      </c>
      <c r="AL144" s="4" t="e">
        <f t="shared" si="54"/>
        <v>#VALUE!</v>
      </c>
    </row>
    <row r="145" spans="1:38" ht="13.8" thickBot="1" x14ac:dyDescent="0.3">
      <c r="A145" s="350"/>
      <c r="B145" s="351"/>
      <c r="C145" s="351"/>
      <c r="D145" s="560"/>
      <c r="E145" s="561"/>
      <c r="F145" s="351"/>
      <c r="G145" s="354"/>
      <c r="H145" s="357"/>
      <c r="I145" s="353"/>
      <c r="J145" s="354"/>
      <c r="K145" s="65"/>
      <c r="L145" s="61" t="str">
        <f t="shared" si="55"/>
        <v/>
      </c>
      <c r="M145" s="4" t="str">
        <f t="shared" si="56"/>
        <v/>
      </c>
      <c r="N145" s="4" t="str">
        <f>IF(U145&lt;MIN($D$5,$D$10),"",INDEX($U$35:$Z136,1,B145+1))</f>
        <v/>
      </c>
      <c r="O145" s="5" t="str">
        <f t="shared" si="57"/>
        <v/>
      </c>
      <c r="P145" s="5">
        <f t="shared" si="40"/>
        <v>0</v>
      </c>
      <c r="Q145" s="351"/>
      <c r="R145" s="351"/>
      <c r="S145" s="19" t="str">
        <f t="shared" si="60"/>
        <v/>
      </c>
      <c r="T145" s="62" t="str">
        <f t="shared" si="61"/>
        <v/>
      </c>
      <c r="U145" s="25">
        <f t="shared" si="41"/>
        <v>0</v>
      </c>
      <c r="V145" s="21">
        <f t="shared" si="42"/>
        <v>0</v>
      </c>
      <c r="W145" s="4" t="str">
        <f t="shared" si="43"/>
        <v/>
      </c>
      <c r="X145" s="4" t="e">
        <f t="shared" si="58"/>
        <v>#VALUE!</v>
      </c>
      <c r="Y145" s="4">
        <f t="shared" si="44"/>
        <v>0</v>
      </c>
      <c r="Z145" s="4">
        <f t="shared" si="59"/>
        <v>0</v>
      </c>
      <c r="AA145" s="4" t="e">
        <f t="shared" si="45"/>
        <v>#VALUE!</v>
      </c>
      <c r="AB145" s="4" t="e">
        <f t="shared" si="46"/>
        <v>#VALUE!</v>
      </c>
      <c r="AC145" s="4" t="e">
        <f t="shared" si="62"/>
        <v>#VALUE!</v>
      </c>
      <c r="AD145" s="4" t="e">
        <f t="shared" si="47"/>
        <v>#VALUE!</v>
      </c>
      <c r="AE145" s="4" t="e">
        <f t="shared" si="63"/>
        <v>#VALUE!</v>
      </c>
      <c r="AF145" s="4" t="e">
        <f t="shared" si="48"/>
        <v>#VALUE!</v>
      </c>
      <c r="AG145" s="4" t="e">
        <f t="shared" si="49"/>
        <v>#VALUE!</v>
      </c>
      <c r="AH145" s="4" t="e">
        <f t="shared" si="50"/>
        <v>#VALUE!</v>
      </c>
      <c r="AI145" s="4" t="e">
        <f t="shared" si="51"/>
        <v>#VALUE!</v>
      </c>
      <c r="AJ145" s="4" t="e">
        <f t="shared" si="52"/>
        <v>#VALUE!</v>
      </c>
      <c r="AK145" s="4" t="e">
        <f t="shared" si="53"/>
        <v>#VALUE!</v>
      </c>
      <c r="AL145" s="4" t="e">
        <f t="shared" si="54"/>
        <v>#VALUE!</v>
      </c>
    </row>
    <row r="146" spans="1:38" ht="13.8" thickBot="1" x14ac:dyDescent="0.3">
      <c r="A146" s="350"/>
      <c r="B146" s="351"/>
      <c r="C146" s="351"/>
      <c r="D146" s="560"/>
      <c r="E146" s="561"/>
      <c r="F146" s="351"/>
      <c r="G146" s="354"/>
      <c r="H146" s="357"/>
      <c r="I146" s="353"/>
      <c r="J146" s="354"/>
      <c r="K146" s="65"/>
      <c r="L146" s="61" t="str">
        <f t="shared" si="55"/>
        <v/>
      </c>
      <c r="M146" s="4" t="str">
        <f t="shared" si="56"/>
        <v/>
      </c>
      <c r="N146" s="4" t="str">
        <f>IF(U146&lt;MIN($D$5,$D$10),"",INDEX($U$35:$Z137,1,B146+1))</f>
        <v/>
      </c>
      <c r="O146" s="5" t="str">
        <f t="shared" si="57"/>
        <v/>
      </c>
      <c r="P146" s="5">
        <f t="shared" si="40"/>
        <v>0</v>
      </c>
      <c r="Q146" s="351"/>
      <c r="R146" s="351"/>
      <c r="S146" s="19" t="str">
        <f t="shared" si="60"/>
        <v/>
      </c>
      <c r="T146" s="62" t="str">
        <f t="shared" si="61"/>
        <v/>
      </c>
      <c r="U146" s="25">
        <f t="shared" si="41"/>
        <v>0</v>
      </c>
      <c r="V146" s="21">
        <f t="shared" si="42"/>
        <v>0</v>
      </c>
      <c r="W146" s="4" t="str">
        <f t="shared" si="43"/>
        <v/>
      </c>
      <c r="X146" s="4" t="e">
        <f t="shared" si="58"/>
        <v>#VALUE!</v>
      </c>
      <c r="Y146" s="4">
        <f t="shared" si="44"/>
        <v>0</v>
      </c>
      <c r="Z146" s="4">
        <f t="shared" si="59"/>
        <v>0</v>
      </c>
      <c r="AA146" s="4" t="e">
        <f t="shared" si="45"/>
        <v>#VALUE!</v>
      </c>
      <c r="AB146" s="4" t="e">
        <f t="shared" si="46"/>
        <v>#VALUE!</v>
      </c>
      <c r="AC146" s="4" t="e">
        <f t="shared" si="62"/>
        <v>#VALUE!</v>
      </c>
      <c r="AD146" s="4" t="e">
        <f t="shared" si="47"/>
        <v>#VALUE!</v>
      </c>
      <c r="AE146" s="4" t="e">
        <f t="shared" si="63"/>
        <v>#VALUE!</v>
      </c>
      <c r="AF146" s="4" t="e">
        <f t="shared" si="48"/>
        <v>#VALUE!</v>
      </c>
      <c r="AG146" s="4" t="e">
        <f t="shared" si="49"/>
        <v>#VALUE!</v>
      </c>
      <c r="AH146" s="4" t="e">
        <f t="shared" si="50"/>
        <v>#VALUE!</v>
      </c>
      <c r="AI146" s="4" t="e">
        <f t="shared" si="51"/>
        <v>#VALUE!</v>
      </c>
      <c r="AJ146" s="4" t="e">
        <f t="shared" si="52"/>
        <v>#VALUE!</v>
      </c>
      <c r="AK146" s="4" t="e">
        <f t="shared" si="53"/>
        <v>#VALUE!</v>
      </c>
      <c r="AL146" s="4" t="e">
        <f t="shared" si="54"/>
        <v>#VALUE!</v>
      </c>
    </row>
    <row r="147" spans="1:38" ht="13.8" thickBot="1" x14ac:dyDescent="0.3">
      <c r="A147" s="350"/>
      <c r="B147" s="351"/>
      <c r="C147" s="351"/>
      <c r="D147" s="560"/>
      <c r="E147" s="561"/>
      <c r="F147" s="351"/>
      <c r="G147" s="354"/>
      <c r="H147" s="357"/>
      <c r="I147" s="353"/>
      <c r="J147" s="354"/>
      <c r="K147" s="65"/>
      <c r="L147" s="61" t="str">
        <f t="shared" si="55"/>
        <v/>
      </c>
      <c r="M147" s="4" t="str">
        <f t="shared" si="56"/>
        <v/>
      </c>
      <c r="N147" s="4" t="str">
        <f>IF(U147&lt;MIN($D$5,$D$10),"",INDEX($U$35:$Z138,1,B147+1))</f>
        <v/>
      </c>
      <c r="O147" s="5" t="str">
        <f t="shared" si="57"/>
        <v/>
      </c>
      <c r="P147" s="5">
        <f t="shared" si="40"/>
        <v>0</v>
      </c>
      <c r="Q147" s="351"/>
      <c r="R147" s="351"/>
      <c r="S147" s="19" t="str">
        <f t="shared" si="60"/>
        <v/>
      </c>
      <c r="T147" s="62" t="str">
        <f t="shared" si="61"/>
        <v/>
      </c>
      <c r="U147" s="25">
        <f t="shared" si="41"/>
        <v>0</v>
      </c>
      <c r="V147" s="21">
        <f t="shared" si="42"/>
        <v>0</v>
      </c>
      <c r="W147" s="4" t="str">
        <f t="shared" si="43"/>
        <v/>
      </c>
      <c r="X147" s="4" t="e">
        <f t="shared" si="58"/>
        <v>#VALUE!</v>
      </c>
      <c r="Y147" s="4">
        <f t="shared" si="44"/>
        <v>0</v>
      </c>
      <c r="Z147" s="4">
        <f t="shared" si="59"/>
        <v>0</v>
      </c>
      <c r="AA147" s="4" t="e">
        <f t="shared" si="45"/>
        <v>#VALUE!</v>
      </c>
      <c r="AB147" s="4" t="e">
        <f t="shared" si="46"/>
        <v>#VALUE!</v>
      </c>
      <c r="AC147" s="4" t="e">
        <f t="shared" si="62"/>
        <v>#VALUE!</v>
      </c>
      <c r="AD147" s="4" t="e">
        <f t="shared" si="47"/>
        <v>#VALUE!</v>
      </c>
      <c r="AE147" s="4" t="e">
        <f t="shared" si="63"/>
        <v>#VALUE!</v>
      </c>
      <c r="AF147" s="4" t="e">
        <f t="shared" si="48"/>
        <v>#VALUE!</v>
      </c>
      <c r="AG147" s="4" t="e">
        <f t="shared" si="49"/>
        <v>#VALUE!</v>
      </c>
      <c r="AH147" s="4" t="e">
        <f t="shared" si="50"/>
        <v>#VALUE!</v>
      </c>
      <c r="AI147" s="4" t="e">
        <f t="shared" si="51"/>
        <v>#VALUE!</v>
      </c>
      <c r="AJ147" s="4" t="e">
        <f t="shared" si="52"/>
        <v>#VALUE!</v>
      </c>
      <c r="AK147" s="4" t="e">
        <f t="shared" si="53"/>
        <v>#VALUE!</v>
      </c>
      <c r="AL147" s="4" t="e">
        <f t="shared" si="54"/>
        <v>#VALUE!</v>
      </c>
    </row>
    <row r="148" spans="1:38" ht="13.8" thickBot="1" x14ac:dyDescent="0.3">
      <c r="A148" s="350"/>
      <c r="B148" s="351"/>
      <c r="C148" s="351"/>
      <c r="D148" s="560"/>
      <c r="E148" s="561"/>
      <c r="F148" s="351"/>
      <c r="G148" s="354"/>
      <c r="H148" s="357"/>
      <c r="I148" s="353"/>
      <c r="J148" s="354"/>
      <c r="K148" s="65"/>
      <c r="L148" s="61" t="str">
        <f t="shared" si="55"/>
        <v/>
      </c>
      <c r="M148" s="4" t="str">
        <f t="shared" si="56"/>
        <v/>
      </c>
      <c r="N148" s="4" t="str">
        <f>IF(U148&lt;MIN($D$5,$D$10),"",INDEX($U$35:$Z139,1,B148+1))</f>
        <v/>
      </c>
      <c r="O148" s="5" t="str">
        <f t="shared" si="57"/>
        <v/>
      </c>
      <c r="P148" s="5">
        <f t="shared" si="40"/>
        <v>0</v>
      </c>
      <c r="Q148" s="351"/>
      <c r="R148" s="351"/>
      <c r="S148" s="19" t="str">
        <f t="shared" si="60"/>
        <v/>
      </c>
      <c r="T148" s="62" t="str">
        <f t="shared" si="61"/>
        <v/>
      </c>
      <c r="U148" s="25">
        <f t="shared" si="41"/>
        <v>0</v>
      </c>
      <c r="V148" s="21">
        <f t="shared" si="42"/>
        <v>0</v>
      </c>
      <c r="W148" s="4" t="str">
        <f t="shared" si="43"/>
        <v/>
      </c>
      <c r="X148" s="4" t="e">
        <f t="shared" si="58"/>
        <v>#VALUE!</v>
      </c>
      <c r="Y148" s="4">
        <f t="shared" si="44"/>
        <v>0</v>
      </c>
      <c r="Z148" s="4">
        <f t="shared" si="59"/>
        <v>0</v>
      </c>
      <c r="AA148" s="4" t="e">
        <f t="shared" si="45"/>
        <v>#VALUE!</v>
      </c>
      <c r="AB148" s="4" t="e">
        <f t="shared" si="46"/>
        <v>#VALUE!</v>
      </c>
      <c r="AC148" s="4" t="e">
        <f t="shared" si="62"/>
        <v>#VALUE!</v>
      </c>
      <c r="AD148" s="4" t="e">
        <f t="shared" si="47"/>
        <v>#VALUE!</v>
      </c>
      <c r="AE148" s="4" t="e">
        <f t="shared" si="63"/>
        <v>#VALUE!</v>
      </c>
      <c r="AF148" s="4" t="e">
        <f t="shared" si="48"/>
        <v>#VALUE!</v>
      </c>
      <c r="AG148" s="4" t="e">
        <f t="shared" si="49"/>
        <v>#VALUE!</v>
      </c>
      <c r="AH148" s="4" t="e">
        <f t="shared" si="50"/>
        <v>#VALUE!</v>
      </c>
      <c r="AI148" s="4" t="e">
        <f t="shared" si="51"/>
        <v>#VALUE!</v>
      </c>
      <c r="AJ148" s="4" t="e">
        <f t="shared" si="52"/>
        <v>#VALUE!</v>
      </c>
      <c r="AK148" s="4" t="e">
        <f t="shared" si="53"/>
        <v>#VALUE!</v>
      </c>
      <c r="AL148" s="4" t="e">
        <f t="shared" si="54"/>
        <v>#VALUE!</v>
      </c>
    </row>
    <row r="149" spans="1:38" ht="13.8" thickBot="1" x14ac:dyDescent="0.3">
      <c r="A149" s="350"/>
      <c r="B149" s="351"/>
      <c r="C149" s="351"/>
      <c r="D149" s="560"/>
      <c r="E149" s="561"/>
      <c r="F149" s="351"/>
      <c r="G149" s="354"/>
      <c r="H149" s="357"/>
      <c r="I149" s="353"/>
      <c r="J149" s="354"/>
      <c r="K149" s="65"/>
      <c r="L149" s="61" t="str">
        <f t="shared" si="55"/>
        <v/>
      </c>
      <c r="M149" s="4" t="str">
        <f t="shared" si="56"/>
        <v/>
      </c>
      <c r="N149" s="4" t="str">
        <f>IF(U149&lt;MIN($D$5,$D$10),"",INDEX($U$35:$Z140,1,B149+1))</f>
        <v/>
      </c>
      <c r="O149" s="5" t="str">
        <f t="shared" si="57"/>
        <v/>
      </c>
      <c r="P149" s="5">
        <f t="shared" si="40"/>
        <v>0</v>
      </c>
      <c r="Q149" s="351"/>
      <c r="R149" s="351"/>
      <c r="S149" s="19" t="str">
        <f t="shared" si="60"/>
        <v/>
      </c>
      <c r="T149" s="62" t="str">
        <f t="shared" si="61"/>
        <v/>
      </c>
      <c r="U149" s="25">
        <f t="shared" si="41"/>
        <v>0</v>
      </c>
      <c r="V149" s="21">
        <f t="shared" si="42"/>
        <v>0</v>
      </c>
      <c r="W149" s="4" t="str">
        <f t="shared" si="43"/>
        <v/>
      </c>
      <c r="X149" s="4" t="e">
        <f t="shared" si="58"/>
        <v>#VALUE!</v>
      </c>
      <c r="Y149" s="4">
        <f t="shared" si="44"/>
        <v>0</v>
      </c>
      <c r="Z149" s="4">
        <f t="shared" si="59"/>
        <v>0</v>
      </c>
      <c r="AA149" s="4" t="e">
        <f t="shared" si="45"/>
        <v>#VALUE!</v>
      </c>
      <c r="AB149" s="4" t="e">
        <f t="shared" si="46"/>
        <v>#VALUE!</v>
      </c>
      <c r="AC149" s="4" t="e">
        <f t="shared" si="62"/>
        <v>#VALUE!</v>
      </c>
      <c r="AD149" s="4" t="e">
        <f t="shared" si="47"/>
        <v>#VALUE!</v>
      </c>
      <c r="AE149" s="4" t="e">
        <f t="shared" si="63"/>
        <v>#VALUE!</v>
      </c>
      <c r="AF149" s="4" t="e">
        <f t="shared" si="48"/>
        <v>#VALUE!</v>
      </c>
      <c r="AG149" s="4" t="e">
        <f t="shared" si="49"/>
        <v>#VALUE!</v>
      </c>
      <c r="AH149" s="4" t="e">
        <f t="shared" si="50"/>
        <v>#VALUE!</v>
      </c>
      <c r="AI149" s="4" t="e">
        <f t="shared" si="51"/>
        <v>#VALUE!</v>
      </c>
      <c r="AJ149" s="4" t="e">
        <f t="shared" si="52"/>
        <v>#VALUE!</v>
      </c>
      <c r="AK149" s="4" t="e">
        <f t="shared" si="53"/>
        <v>#VALUE!</v>
      </c>
      <c r="AL149" s="4" t="e">
        <f t="shared" si="54"/>
        <v>#VALUE!</v>
      </c>
    </row>
    <row r="150" spans="1:38" ht="13.8" thickBot="1" x14ac:dyDescent="0.3">
      <c r="A150" s="350"/>
      <c r="B150" s="351"/>
      <c r="C150" s="351"/>
      <c r="D150" s="560"/>
      <c r="E150" s="561"/>
      <c r="F150" s="351"/>
      <c r="G150" s="354"/>
      <c r="H150" s="357"/>
      <c r="I150" s="353"/>
      <c r="J150" s="354"/>
      <c r="K150" s="65"/>
      <c r="L150" s="61" t="str">
        <f t="shared" si="55"/>
        <v/>
      </c>
      <c r="M150" s="4" t="str">
        <f t="shared" si="56"/>
        <v/>
      </c>
      <c r="N150" s="4" t="str">
        <f>IF(U150&lt;MIN($D$5,$D$10),"",INDEX($U$35:$Z141,1,B150+1))</f>
        <v/>
      </c>
      <c r="O150" s="5" t="str">
        <f t="shared" si="57"/>
        <v/>
      </c>
      <c r="P150" s="5">
        <f t="shared" si="40"/>
        <v>0</v>
      </c>
      <c r="Q150" s="351"/>
      <c r="R150" s="351"/>
      <c r="S150" s="19" t="str">
        <f t="shared" si="60"/>
        <v/>
      </c>
      <c r="T150" s="62" t="str">
        <f t="shared" si="61"/>
        <v/>
      </c>
      <c r="U150" s="25">
        <f t="shared" si="41"/>
        <v>0</v>
      </c>
      <c r="V150" s="21">
        <f t="shared" si="42"/>
        <v>0</v>
      </c>
      <c r="W150" s="4" t="str">
        <f t="shared" si="43"/>
        <v/>
      </c>
      <c r="X150" s="4" t="e">
        <f t="shared" si="58"/>
        <v>#VALUE!</v>
      </c>
      <c r="Y150" s="4">
        <f t="shared" si="44"/>
        <v>0</v>
      </c>
      <c r="Z150" s="4">
        <f t="shared" si="59"/>
        <v>0</v>
      </c>
      <c r="AA150" s="4" t="e">
        <f t="shared" si="45"/>
        <v>#VALUE!</v>
      </c>
      <c r="AB150" s="4" t="e">
        <f t="shared" si="46"/>
        <v>#VALUE!</v>
      </c>
      <c r="AC150" s="4" t="e">
        <f t="shared" si="62"/>
        <v>#VALUE!</v>
      </c>
      <c r="AD150" s="4" t="e">
        <f t="shared" si="47"/>
        <v>#VALUE!</v>
      </c>
      <c r="AE150" s="4" t="e">
        <f t="shared" si="63"/>
        <v>#VALUE!</v>
      </c>
      <c r="AF150" s="4" t="e">
        <f t="shared" si="48"/>
        <v>#VALUE!</v>
      </c>
      <c r="AG150" s="4" t="e">
        <f t="shared" si="49"/>
        <v>#VALUE!</v>
      </c>
      <c r="AH150" s="4" t="e">
        <f t="shared" si="50"/>
        <v>#VALUE!</v>
      </c>
      <c r="AI150" s="4" t="e">
        <f t="shared" si="51"/>
        <v>#VALUE!</v>
      </c>
      <c r="AJ150" s="4" t="e">
        <f t="shared" si="52"/>
        <v>#VALUE!</v>
      </c>
      <c r="AK150" s="4" t="e">
        <f t="shared" si="53"/>
        <v>#VALUE!</v>
      </c>
      <c r="AL150" s="4" t="e">
        <f t="shared" si="54"/>
        <v>#VALUE!</v>
      </c>
    </row>
    <row r="151" spans="1:38" ht="13.8" thickBot="1" x14ac:dyDescent="0.3">
      <c r="A151" s="350"/>
      <c r="B151" s="351"/>
      <c r="C151" s="351"/>
      <c r="D151" s="560"/>
      <c r="E151" s="561"/>
      <c r="F151" s="351"/>
      <c r="G151" s="354"/>
      <c r="H151" s="357"/>
      <c r="I151" s="353"/>
      <c r="J151" s="354"/>
      <c r="K151" s="65"/>
      <c r="L151" s="61" t="str">
        <f t="shared" si="55"/>
        <v/>
      </c>
      <c r="M151" s="4" t="str">
        <f t="shared" si="56"/>
        <v/>
      </c>
      <c r="N151" s="4" t="str">
        <f>IF(U151&lt;MIN($D$5,$D$10),"",INDEX($U$35:$Z142,1,B151+1))</f>
        <v/>
      </c>
      <c r="O151" s="5" t="str">
        <f t="shared" si="57"/>
        <v/>
      </c>
      <c r="P151" s="5">
        <f t="shared" si="40"/>
        <v>0</v>
      </c>
      <c r="Q151" s="351"/>
      <c r="R151" s="351"/>
      <c r="S151" s="19" t="str">
        <f t="shared" si="60"/>
        <v/>
      </c>
      <c r="T151" s="62" t="str">
        <f t="shared" si="61"/>
        <v/>
      </c>
      <c r="U151" s="25">
        <f t="shared" si="41"/>
        <v>0</v>
      </c>
      <c r="V151" s="21">
        <f t="shared" si="42"/>
        <v>0</v>
      </c>
      <c r="W151" s="4" t="str">
        <f t="shared" si="43"/>
        <v/>
      </c>
      <c r="X151" s="4" t="e">
        <f t="shared" si="58"/>
        <v>#VALUE!</v>
      </c>
      <c r="Y151" s="4">
        <f t="shared" si="44"/>
        <v>0</v>
      </c>
      <c r="Z151" s="4">
        <f t="shared" si="59"/>
        <v>0</v>
      </c>
      <c r="AA151" s="4" t="e">
        <f t="shared" si="45"/>
        <v>#VALUE!</v>
      </c>
      <c r="AB151" s="4" t="e">
        <f t="shared" si="46"/>
        <v>#VALUE!</v>
      </c>
      <c r="AC151" s="4" t="e">
        <f t="shared" si="62"/>
        <v>#VALUE!</v>
      </c>
      <c r="AD151" s="4" t="e">
        <f t="shared" si="47"/>
        <v>#VALUE!</v>
      </c>
      <c r="AE151" s="4" t="e">
        <f t="shared" si="63"/>
        <v>#VALUE!</v>
      </c>
      <c r="AF151" s="4" t="e">
        <f t="shared" si="48"/>
        <v>#VALUE!</v>
      </c>
      <c r="AG151" s="4" t="e">
        <f t="shared" si="49"/>
        <v>#VALUE!</v>
      </c>
      <c r="AH151" s="4" t="e">
        <f t="shared" si="50"/>
        <v>#VALUE!</v>
      </c>
      <c r="AI151" s="4" t="e">
        <f t="shared" si="51"/>
        <v>#VALUE!</v>
      </c>
      <c r="AJ151" s="4" t="e">
        <f t="shared" si="52"/>
        <v>#VALUE!</v>
      </c>
      <c r="AK151" s="4" t="e">
        <f t="shared" si="53"/>
        <v>#VALUE!</v>
      </c>
      <c r="AL151" s="4" t="e">
        <f t="shared" si="54"/>
        <v>#VALUE!</v>
      </c>
    </row>
    <row r="152" spans="1:38" ht="13.8" thickBot="1" x14ac:dyDescent="0.3">
      <c r="A152" s="350"/>
      <c r="B152" s="351"/>
      <c r="C152" s="351"/>
      <c r="D152" s="560"/>
      <c r="E152" s="561"/>
      <c r="F152" s="351"/>
      <c r="G152" s="354"/>
      <c r="H152" s="357"/>
      <c r="I152" s="353"/>
      <c r="J152" s="354"/>
      <c r="K152" s="65"/>
      <c r="L152" s="61" t="str">
        <f t="shared" si="55"/>
        <v/>
      </c>
      <c r="M152" s="4" t="str">
        <f t="shared" si="56"/>
        <v/>
      </c>
      <c r="N152" s="4" t="str">
        <f>IF(U152&lt;MIN($D$5,$D$10),"",INDEX($U$35:$Z143,1,B152+1))</f>
        <v/>
      </c>
      <c r="O152" s="5" t="str">
        <f t="shared" si="57"/>
        <v/>
      </c>
      <c r="P152" s="5">
        <f t="shared" si="40"/>
        <v>0</v>
      </c>
      <c r="Q152" s="351"/>
      <c r="R152" s="351"/>
      <c r="S152" s="19" t="str">
        <f t="shared" si="60"/>
        <v/>
      </c>
      <c r="T152" s="62" t="str">
        <f t="shared" si="61"/>
        <v/>
      </c>
      <c r="U152" s="25">
        <f t="shared" si="41"/>
        <v>0</v>
      </c>
      <c r="V152" s="21">
        <f t="shared" si="42"/>
        <v>0</v>
      </c>
      <c r="W152" s="4" t="str">
        <f t="shared" si="43"/>
        <v/>
      </c>
      <c r="X152" s="4" t="e">
        <f t="shared" si="58"/>
        <v>#VALUE!</v>
      </c>
      <c r="Y152" s="4">
        <f t="shared" si="44"/>
        <v>0</v>
      </c>
      <c r="Z152" s="4">
        <f t="shared" si="59"/>
        <v>0</v>
      </c>
      <c r="AA152" s="4" t="e">
        <f t="shared" si="45"/>
        <v>#VALUE!</v>
      </c>
      <c r="AB152" s="4" t="e">
        <f t="shared" si="46"/>
        <v>#VALUE!</v>
      </c>
      <c r="AC152" s="4" t="e">
        <f t="shared" si="62"/>
        <v>#VALUE!</v>
      </c>
      <c r="AD152" s="4" t="e">
        <f t="shared" si="47"/>
        <v>#VALUE!</v>
      </c>
      <c r="AE152" s="4" t="e">
        <f t="shared" si="63"/>
        <v>#VALUE!</v>
      </c>
      <c r="AF152" s="4" t="e">
        <f t="shared" si="48"/>
        <v>#VALUE!</v>
      </c>
      <c r="AG152" s="4" t="e">
        <f t="shared" si="49"/>
        <v>#VALUE!</v>
      </c>
      <c r="AH152" s="4" t="e">
        <f t="shared" si="50"/>
        <v>#VALUE!</v>
      </c>
      <c r="AI152" s="4" t="e">
        <f t="shared" si="51"/>
        <v>#VALUE!</v>
      </c>
      <c r="AJ152" s="4" t="e">
        <f t="shared" si="52"/>
        <v>#VALUE!</v>
      </c>
      <c r="AK152" s="4" t="e">
        <f t="shared" si="53"/>
        <v>#VALUE!</v>
      </c>
      <c r="AL152" s="4" t="e">
        <f t="shared" si="54"/>
        <v>#VALUE!</v>
      </c>
    </row>
    <row r="153" spans="1:38" ht="13.8" thickBot="1" x14ac:dyDescent="0.3">
      <c r="A153" s="350"/>
      <c r="B153" s="351"/>
      <c r="C153" s="351"/>
      <c r="D153" s="560"/>
      <c r="E153" s="561"/>
      <c r="F153" s="351"/>
      <c r="G153" s="354"/>
      <c r="H153" s="357"/>
      <c r="I153" s="353"/>
      <c r="J153" s="354"/>
      <c r="K153" s="65"/>
      <c r="L153" s="61" t="str">
        <f t="shared" si="55"/>
        <v/>
      </c>
      <c r="M153" s="4" t="str">
        <f t="shared" si="56"/>
        <v/>
      </c>
      <c r="N153" s="4" t="str">
        <f>IF(U153&lt;MIN($D$5,$D$10),"",INDEX($U$35:$Z144,1,B153+1))</f>
        <v/>
      </c>
      <c r="O153" s="5" t="str">
        <f t="shared" si="57"/>
        <v/>
      </c>
      <c r="P153" s="5">
        <f t="shared" si="40"/>
        <v>0</v>
      </c>
      <c r="Q153" s="351"/>
      <c r="R153" s="351"/>
      <c r="S153" s="19" t="str">
        <f t="shared" si="60"/>
        <v/>
      </c>
      <c r="T153" s="62" t="str">
        <f t="shared" si="61"/>
        <v/>
      </c>
      <c r="U153" s="25">
        <f t="shared" si="41"/>
        <v>0</v>
      </c>
      <c r="V153" s="21">
        <f t="shared" si="42"/>
        <v>0</v>
      </c>
      <c r="W153" s="4" t="str">
        <f t="shared" si="43"/>
        <v/>
      </c>
      <c r="X153" s="4" t="e">
        <f t="shared" si="58"/>
        <v>#VALUE!</v>
      </c>
      <c r="Y153" s="4">
        <f t="shared" si="44"/>
        <v>0</v>
      </c>
      <c r="Z153" s="4">
        <f t="shared" si="59"/>
        <v>0</v>
      </c>
      <c r="AA153" s="4" t="e">
        <f t="shared" si="45"/>
        <v>#VALUE!</v>
      </c>
      <c r="AB153" s="4" t="e">
        <f t="shared" si="46"/>
        <v>#VALUE!</v>
      </c>
      <c r="AC153" s="4" t="e">
        <f t="shared" si="62"/>
        <v>#VALUE!</v>
      </c>
      <c r="AD153" s="4" t="e">
        <f t="shared" si="47"/>
        <v>#VALUE!</v>
      </c>
      <c r="AE153" s="4" t="e">
        <f t="shared" si="63"/>
        <v>#VALUE!</v>
      </c>
      <c r="AF153" s="4" t="e">
        <f t="shared" si="48"/>
        <v>#VALUE!</v>
      </c>
      <c r="AG153" s="4" t="e">
        <f t="shared" si="49"/>
        <v>#VALUE!</v>
      </c>
      <c r="AH153" s="4" t="e">
        <f t="shared" si="50"/>
        <v>#VALUE!</v>
      </c>
      <c r="AI153" s="4" t="e">
        <f t="shared" si="51"/>
        <v>#VALUE!</v>
      </c>
      <c r="AJ153" s="4" t="e">
        <f t="shared" si="52"/>
        <v>#VALUE!</v>
      </c>
      <c r="AK153" s="4" t="e">
        <f t="shared" si="53"/>
        <v>#VALUE!</v>
      </c>
      <c r="AL153" s="4" t="e">
        <f t="shared" si="54"/>
        <v>#VALUE!</v>
      </c>
    </row>
    <row r="154" spans="1:38" ht="13.8" thickBot="1" x14ac:dyDescent="0.3">
      <c r="A154" s="350"/>
      <c r="B154" s="351"/>
      <c r="C154" s="351"/>
      <c r="D154" s="560"/>
      <c r="E154" s="561"/>
      <c r="F154" s="351"/>
      <c r="G154" s="354"/>
      <c r="H154" s="357"/>
      <c r="I154" s="353"/>
      <c r="J154" s="354"/>
      <c r="K154" s="65"/>
      <c r="L154" s="61" t="str">
        <f t="shared" si="55"/>
        <v/>
      </c>
      <c r="M154" s="4" t="str">
        <f t="shared" si="56"/>
        <v/>
      </c>
      <c r="N154" s="4" t="str">
        <f>IF(U154&lt;MIN($D$5,$D$10),"",INDEX($U$35:$Z145,1,B154+1))</f>
        <v/>
      </c>
      <c r="O154" s="5" t="str">
        <f t="shared" si="57"/>
        <v/>
      </c>
      <c r="P154" s="5">
        <f t="shared" si="40"/>
        <v>0</v>
      </c>
      <c r="Q154" s="351"/>
      <c r="R154" s="351"/>
      <c r="S154" s="19" t="str">
        <f t="shared" si="60"/>
        <v/>
      </c>
      <c r="T154" s="62" t="str">
        <f t="shared" si="61"/>
        <v/>
      </c>
      <c r="U154" s="25">
        <f t="shared" si="41"/>
        <v>0</v>
      </c>
      <c r="V154" s="21">
        <f t="shared" si="42"/>
        <v>0</v>
      </c>
      <c r="W154" s="4" t="str">
        <f t="shared" si="43"/>
        <v/>
      </c>
      <c r="X154" s="4" t="e">
        <f t="shared" si="58"/>
        <v>#VALUE!</v>
      </c>
      <c r="Y154" s="4">
        <f t="shared" si="44"/>
        <v>0</v>
      </c>
      <c r="Z154" s="4">
        <f t="shared" si="59"/>
        <v>0</v>
      </c>
      <c r="AA154" s="4" t="e">
        <f t="shared" si="45"/>
        <v>#VALUE!</v>
      </c>
      <c r="AB154" s="4" t="e">
        <f t="shared" si="46"/>
        <v>#VALUE!</v>
      </c>
      <c r="AC154" s="4" t="e">
        <f t="shared" si="62"/>
        <v>#VALUE!</v>
      </c>
      <c r="AD154" s="4" t="e">
        <f t="shared" si="47"/>
        <v>#VALUE!</v>
      </c>
      <c r="AE154" s="4" t="e">
        <f t="shared" si="63"/>
        <v>#VALUE!</v>
      </c>
      <c r="AF154" s="4" t="e">
        <f t="shared" si="48"/>
        <v>#VALUE!</v>
      </c>
      <c r="AG154" s="4" t="e">
        <f t="shared" si="49"/>
        <v>#VALUE!</v>
      </c>
      <c r="AH154" s="4" t="e">
        <f t="shared" si="50"/>
        <v>#VALUE!</v>
      </c>
      <c r="AI154" s="4" t="e">
        <f t="shared" si="51"/>
        <v>#VALUE!</v>
      </c>
      <c r="AJ154" s="4" t="e">
        <f t="shared" si="52"/>
        <v>#VALUE!</v>
      </c>
      <c r="AK154" s="4" t="e">
        <f t="shared" si="53"/>
        <v>#VALUE!</v>
      </c>
      <c r="AL154" s="4" t="e">
        <f t="shared" si="54"/>
        <v>#VALUE!</v>
      </c>
    </row>
    <row r="155" spans="1:38" ht="13.8" thickBot="1" x14ac:dyDescent="0.3">
      <c r="A155" s="350"/>
      <c r="B155" s="351"/>
      <c r="C155" s="351"/>
      <c r="D155" s="560"/>
      <c r="E155" s="561"/>
      <c r="F155" s="351"/>
      <c r="G155" s="354"/>
      <c r="H155" s="357"/>
      <c r="I155" s="353"/>
      <c r="J155" s="354"/>
      <c r="K155" s="65"/>
      <c r="L155" s="61" t="str">
        <f t="shared" si="55"/>
        <v/>
      </c>
      <c r="M155" s="4" t="str">
        <f t="shared" si="56"/>
        <v/>
      </c>
      <c r="N155" s="4" t="str">
        <f>IF(U155&lt;MIN($D$5,$D$10),"",INDEX($U$35:$Z146,1,B155+1))</f>
        <v/>
      </c>
      <c r="O155" s="5" t="str">
        <f t="shared" si="57"/>
        <v/>
      </c>
      <c r="P155" s="5">
        <f t="shared" si="40"/>
        <v>0</v>
      </c>
      <c r="Q155" s="351"/>
      <c r="R155" s="351"/>
      <c r="S155" s="19" t="str">
        <f t="shared" si="60"/>
        <v/>
      </c>
      <c r="T155" s="62" t="str">
        <f t="shared" si="61"/>
        <v/>
      </c>
      <c r="U155" s="25">
        <f t="shared" si="41"/>
        <v>0</v>
      </c>
      <c r="V155" s="21">
        <f t="shared" si="42"/>
        <v>0</v>
      </c>
      <c r="W155" s="4" t="str">
        <f t="shared" si="43"/>
        <v/>
      </c>
      <c r="X155" s="4" t="e">
        <f t="shared" si="58"/>
        <v>#VALUE!</v>
      </c>
      <c r="Y155" s="4">
        <f t="shared" si="44"/>
        <v>0</v>
      </c>
      <c r="Z155" s="4">
        <f t="shared" si="59"/>
        <v>0</v>
      </c>
      <c r="AA155" s="4" t="e">
        <f t="shared" si="45"/>
        <v>#VALUE!</v>
      </c>
      <c r="AB155" s="4" t="e">
        <f t="shared" si="46"/>
        <v>#VALUE!</v>
      </c>
      <c r="AC155" s="4" t="e">
        <f t="shared" si="62"/>
        <v>#VALUE!</v>
      </c>
      <c r="AD155" s="4" t="e">
        <f t="shared" si="47"/>
        <v>#VALUE!</v>
      </c>
      <c r="AE155" s="4" t="e">
        <f t="shared" si="63"/>
        <v>#VALUE!</v>
      </c>
      <c r="AF155" s="4" t="e">
        <f t="shared" si="48"/>
        <v>#VALUE!</v>
      </c>
      <c r="AG155" s="4" t="e">
        <f t="shared" si="49"/>
        <v>#VALUE!</v>
      </c>
      <c r="AH155" s="4" t="e">
        <f t="shared" si="50"/>
        <v>#VALUE!</v>
      </c>
      <c r="AI155" s="4" t="e">
        <f t="shared" si="51"/>
        <v>#VALUE!</v>
      </c>
      <c r="AJ155" s="4" t="e">
        <f t="shared" si="52"/>
        <v>#VALUE!</v>
      </c>
      <c r="AK155" s="4" t="e">
        <f t="shared" si="53"/>
        <v>#VALUE!</v>
      </c>
      <c r="AL155" s="4" t="e">
        <f t="shared" si="54"/>
        <v>#VALUE!</v>
      </c>
    </row>
    <row r="156" spans="1:38" ht="13.8" thickBot="1" x14ac:dyDescent="0.3">
      <c r="A156" s="350"/>
      <c r="B156" s="351"/>
      <c r="C156" s="351"/>
      <c r="D156" s="560"/>
      <c r="E156" s="561"/>
      <c r="F156" s="351"/>
      <c r="G156" s="354"/>
      <c r="H156" s="357"/>
      <c r="I156" s="353"/>
      <c r="J156" s="354"/>
      <c r="K156" s="65"/>
      <c r="L156" s="61" t="str">
        <f t="shared" si="55"/>
        <v/>
      </c>
      <c r="M156" s="4" t="str">
        <f t="shared" si="56"/>
        <v/>
      </c>
      <c r="N156" s="4" t="str">
        <f>IF(U156&lt;MIN($D$5,$D$10),"",INDEX($U$35:$Z147,1,B156+1))</f>
        <v/>
      </c>
      <c r="O156" s="5" t="str">
        <f t="shared" si="57"/>
        <v/>
      </c>
      <c r="P156" s="5">
        <f t="shared" si="40"/>
        <v>0</v>
      </c>
      <c r="Q156" s="351"/>
      <c r="R156" s="351"/>
      <c r="S156" s="19" t="str">
        <f t="shared" si="60"/>
        <v/>
      </c>
      <c r="T156" s="62" t="str">
        <f t="shared" si="61"/>
        <v/>
      </c>
      <c r="U156" s="25">
        <f t="shared" si="41"/>
        <v>0</v>
      </c>
      <c r="V156" s="21">
        <f t="shared" si="42"/>
        <v>0</v>
      </c>
      <c r="W156" s="4" t="str">
        <f t="shared" si="43"/>
        <v/>
      </c>
      <c r="X156" s="4" t="e">
        <f t="shared" si="58"/>
        <v>#VALUE!</v>
      </c>
      <c r="Y156" s="4">
        <f t="shared" si="44"/>
        <v>0</v>
      </c>
      <c r="Z156" s="4">
        <f t="shared" si="59"/>
        <v>0</v>
      </c>
      <c r="AA156" s="4" t="e">
        <f t="shared" si="45"/>
        <v>#VALUE!</v>
      </c>
      <c r="AB156" s="4" t="e">
        <f t="shared" si="46"/>
        <v>#VALUE!</v>
      </c>
      <c r="AC156" s="4" t="e">
        <f t="shared" si="62"/>
        <v>#VALUE!</v>
      </c>
      <c r="AD156" s="4" t="e">
        <f t="shared" si="47"/>
        <v>#VALUE!</v>
      </c>
      <c r="AE156" s="4" t="e">
        <f t="shared" si="63"/>
        <v>#VALUE!</v>
      </c>
      <c r="AF156" s="4" t="e">
        <f t="shared" si="48"/>
        <v>#VALUE!</v>
      </c>
      <c r="AG156" s="4" t="e">
        <f t="shared" si="49"/>
        <v>#VALUE!</v>
      </c>
      <c r="AH156" s="4" t="e">
        <f t="shared" si="50"/>
        <v>#VALUE!</v>
      </c>
      <c r="AI156" s="4" t="e">
        <f t="shared" si="51"/>
        <v>#VALUE!</v>
      </c>
      <c r="AJ156" s="4" t="e">
        <f t="shared" si="52"/>
        <v>#VALUE!</v>
      </c>
      <c r="AK156" s="4" t="e">
        <f t="shared" si="53"/>
        <v>#VALUE!</v>
      </c>
      <c r="AL156" s="4" t="e">
        <f t="shared" si="54"/>
        <v>#VALUE!</v>
      </c>
    </row>
    <row r="157" spans="1:38" ht="13.8" thickBot="1" x14ac:dyDescent="0.3">
      <c r="A157" s="350"/>
      <c r="B157" s="351"/>
      <c r="C157" s="351"/>
      <c r="D157" s="560"/>
      <c r="E157" s="561"/>
      <c r="F157" s="351"/>
      <c r="G157" s="354"/>
      <c r="H157" s="357"/>
      <c r="I157" s="353"/>
      <c r="J157" s="354"/>
      <c r="K157" s="65"/>
      <c r="L157" s="61" t="str">
        <f t="shared" si="55"/>
        <v/>
      </c>
      <c r="M157" s="4" t="str">
        <f t="shared" si="56"/>
        <v/>
      </c>
      <c r="N157" s="4" t="str">
        <f>IF(U157&lt;MIN($D$5,$D$10),"",INDEX($U$35:$Z148,1,B157+1))</f>
        <v/>
      </c>
      <c r="O157" s="5" t="str">
        <f t="shared" si="57"/>
        <v/>
      </c>
      <c r="P157" s="5">
        <f t="shared" si="40"/>
        <v>0</v>
      </c>
      <c r="Q157" s="351"/>
      <c r="R157" s="351"/>
      <c r="S157" s="19" t="str">
        <f t="shared" si="60"/>
        <v/>
      </c>
      <c r="T157" s="62" t="str">
        <f t="shared" si="61"/>
        <v/>
      </c>
      <c r="U157" s="25">
        <f t="shared" si="41"/>
        <v>0</v>
      </c>
      <c r="V157" s="21">
        <f t="shared" si="42"/>
        <v>0</v>
      </c>
      <c r="W157" s="4" t="str">
        <f t="shared" si="43"/>
        <v/>
      </c>
      <c r="X157" s="4" t="e">
        <f t="shared" si="58"/>
        <v>#VALUE!</v>
      </c>
      <c r="Y157" s="4">
        <f t="shared" si="44"/>
        <v>0</v>
      </c>
      <c r="Z157" s="4">
        <f t="shared" si="59"/>
        <v>0</v>
      </c>
      <c r="AA157" s="4" t="e">
        <f t="shared" si="45"/>
        <v>#VALUE!</v>
      </c>
      <c r="AB157" s="4" t="e">
        <f t="shared" si="46"/>
        <v>#VALUE!</v>
      </c>
      <c r="AC157" s="4" t="e">
        <f t="shared" si="62"/>
        <v>#VALUE!</v>
      </c>
      <c r="AD157" s="4" t="e">
        <f t="shared" si="47"/>
        <v>#VALUE!</v>
      </c>
      <c r="AE157" s="4" t="e">
        <f t="shared" si="63"/>
        <v>#VALUE!</v>
      </c>
      <c r="AF157" s="4" t="e">
        <f t="shared" si="48"/>
        <v>#VALUE!</v>
      </c>
      <c r="AG157" s="4" t="e">
        <f t="shared" si="49"/>
        <v>#VALUE!</v>
      </c>
      <c r="AH157" s="4" t="e">
        <f t="shared" si="50"/>
        <v>#VALUE!</v>
      </c>
      <c r="AI157" s="4" t="e">
        <f t="shared" si="51"/>
        <v>#VALUE!</v>
      </c>
      <c r="AJ157" s="4" t="e">
        <f t="shared" si="52"/>
        <v>#VALUE!</v>
      </c>
      <c r="AK157" s="4" t="e">
        <f t="shared" si="53"/>
        <v>#VALUE!</v>
      </c>
      <c r="AL157" s="4" t="e">
        <f t="shared" si="54"/>
        <v>#VALUE!</v>
      </c>
    </row>
    <row r="158" spans="1:38" ht="13.8" thickBot="1" x14ac:dyDescent="0.3">
      <c r="A158" s="350"/>
      <c r="B158" s="351"/>
      <c r="C158" s="351"/>
      <c r="D158" s="560"/>
      <c r="E158" s="561"/>
      <c r="F158" s="351"/>
      <c r="G158" s="354"/>
      <c r="H158" s="357"/>
      <c r="I158" s="353"/>
      <c r="J158" s="354"/>
      <c r="K158" s="65"/>
      <c r="L158" s="61" t="str">
        <f t="shared" si="55"/>
        <v/>
      </c>
      <c r="M158" s="4" t="str">
        <f t="shared" si="56"/>
        <v/>
      </c>
      <c r="N158" s="4" t="str">
        <f>IF(U158&lt;MIN($D$5,$D$10),"",INDEX($U$35:$Z149,1,B158+1))</f>
        <v/>
      </c>
      <c r="O158" s="5" t="str">
        <f t="shared" si="57"/>
        <v/>
      </c>
      <c r="P158" s="5">
        <f t="shared" si="40"/>
        <v>0</v>
      </c>
      <c r="Q158" s="351"/>
      <c r="R158" s="351"/>
      <c r="S158" s="19" t="str">
        <f t="shared" si="60"/>
        <v/>
      </c>
      <c r="T158" s="62" t="str">
        <f t="shared" si="61"/>
        <v/>
      </c>
      <c r="U158" s="25">
        <f t="shared" si="41"/>
        <v>0</v>
      </c>
      <c r="V158" s="21">
        <f t="shared" si="42"/>
        <v>0</v>
      </c>
      <c r="W158" s="4" t="str">
        <f t="shared" si="43"/>
        <v/>
      </c>
      <c r="X158" s="4" t="e">
        <f t="shared" si="58"/>
        <v>#VALUE!</v>
      </c>
      <c r="Y158" s="4">
        <f t="shared" si="44"/>
        <v>0</v>
      </c>
      <c r="Z158" s="4">
        <f t="shared" si="59"/>
        <v>0</v>
      </c>
      <c r="AA158" s="4" t="e">
        <f t="shared" si="45"/>
        <v>#VALUE!</v>
      </c>
      <c r="AB158" s="4" t="e">
        <f t="shared" si="46"/>
        <v>#VALUE!</v>
      </c>
      <c r="AC158" s="4" t="e">
        <f t="shared" si="62"/>
        <v>#VALUE!</v>
      </c>
      <c r="AD158" s="4" t="e">
        <f t="shared" si="47"/>
        <v>#VALUE!</v>
      </c>
      <c r="AE158" s="4" t="e">
        <f t="shared" si="63"/>
        <v>#VALUE!</v>
      </c>
      <c r="AF158" s="4" t="e">
        <f t="shared" si="48"/>
        <v>#VALUE!</v>
      </c>
      <c r="AG158" s="4" t="e">
        <f t="shared" si="49"/>
        <v>#VALUE!</v>
      </c>
      <c r="AH158" s="4" t="e">
        <f t="shared" si="50"/>
        <v>#VALUE!</v>
      </c>
      <c r="AI158" s="4" t="e">
        <f t="shared" si="51"/>
        <v>#VALUE!</v>
      </c>
      <c r="AJ158" s="4" t="e">
        <f t="shared" si="52"/>
        <v>#VALUE!</v>
      </c>
      <c r="AK158" s="4" t="e">
        <f t="shared" si="53"/>
        <v>#VALUE!</v>
      </c>
      <c r="AL158" s="4" t="e">
        <f t="shared" si="54"/>
        <v>#VALUE!</v>
      </c>
    </row>
    <row r="159" spans="1:38" ht="13.8" thickBot="1" x14ac:dyDescent="0.3">
      <c r="A159" s="350"/>
      <c r="B159" s="351"/>
      <c r="C159" s="351"/>
      <c r="D159" s="560"/>
      <c r="E159" s="561"/>
      <c r="F159" s="351"/>
      <c r="G159" s="354"/>
      <c r="H159" s="357"/>
      <c r="I159" s="353"/>
      <c r="J159" s="354"/>
      <c r="K159" s="65"/>
      <c r="L159" s="61" t="str">
        <f t="shared" si="55"/>
        <v/>
      </c>
      <c r="M159" s="4" t="str">
        <f t="shared" si="56"/>
        <v/>
      </c>
      <c r="N159" s="4" t="str">
        <f>IF(U159&lt;MIN($D$5,$D$10),"",INDEX($U$35:$Z150,1,B159+1))</f>
        <v/>
      </c>
      <c r="O159" s="5" t="str">
        <f t="shared" si="57"/>
        <v/>
      </c>
      <c r="P159" s="5">
        <f t="shared" si="40"/>
        <v>0</v>
      </c>
      <c r="Q159" s="351"/>
      <c r="R159" s="351"/>
      <c r="S159" s="19" t="str">
        <f t="shared" si="60"/>
        <v/>
      </c>
      <c r="T159" s="62" t="str">
        <f t="shared" si="61"/>
        <v/>
      </c>
      <c r="U159" s="25">
        <f t="shared" si="41"/>
        <v>0</v>
      </c>
      <c r="V159" s="21">
        <f t="shared" si="42"/>
        <v>0</v>
      </c>
      <c r="W159" s="4" t="str">
        <f t="shared" si="43"/>
        <v/>
      </c>
      <c r="X159" s="4" t="e">
        <f t="shared" si="58"/>
        <v>#VALUE!</v>
      </c>
      <c r="Y159" s="4">
        <f t="shared" si="44"/>
        <v>0</v>
      </c>
      <c r="Z159" s="4">
        <f t="shared" si="59"/>
        <v>0</v>
      </c>
      <c r="AA159" s="4" t="e">
        <f t="shared" si="45"/>
        <v>#VALUE!</v>
      </c>
      <c r="AB159" s="4" t="e">
        <f t="shared" si="46"/>
        <v>#VALUE!</v>
      </c>
      <c r="AC159" s="4" t="e">
        <f t="shared" si="62"/>
        <v>#VALUE!</v>
      </c>
      <c r="AD159" s="4" t="e">
        <f t="shared" si="47"/>
        <v>#VALUE!</v>
      </c>
      <c r="AE159" s="4" t="e">
        <f t="shared" si="63"/>
        <v>#VALUE!</v>
      </c>
      <c r="AF159" s="4" t="e">
        <f t="shared" si="48"/>
        <v>#VALUE!</v>
      </c>
      <c r="AG159" s="4" t="e">
        <f t="shared" si="49"/>
        <v>#VALUE!</v>
      </c>
      <c r="AH159" s="4" t="e">
        <f t="shared" si="50"/>
        <v>#VALUE!</v>
      </c>
      <c r="AI159" s="4" t="e">
        <f t="shared" si="51"/>
        <v>#VALUE!</v>
      </c>
      <c r="AJ159" s="4" t="e">
        <f t="shared" si="52"/>
        <v>#VALUE!</v>
      </c>
      <c r="AK159" s="4" t="e">
        <f t="shared" si="53"/>
        <v>#VALUE!</v>
      </c>
      <c r="AL159" s="4" t="e">
        <f t="shared" si="54"/>
        <v>#VALUE!</v>
      </c>
    </row>
    <row r="160" spans="1:38" ht="13.8" thickBot="1" x14ac:dyDescent="0.3">
      <c r="A160" s="350"/>
      <c r="B160" s="351"/>
      <c r="C160" s="351"/>
      <c r="D160" s="560"/>
      <c r="E160" s="561"/>
      <c r="F160" s="351"/>
      <c r="G160" s="354"/>
      <c r="H160" s="357"/>
      <c r="I160" s="353"/>
      <c r="J160" s="354"/>
      <c r="K160" s="65"/>
      <c r="L160" s="61" t="str">
        <f t="shared" si="55"/>
        <v/>
      </c>
      <c r="M160" s="4" t="str">
        <f t="shared" si="56"/>
        <v/>
      </c>
      <c r="N160" s="4" t="str">
        <f>IF(U160&lt;MIN($D$5,$D$10),"",INDEX($U$35:$Z151,1,B160+1))</f>
        <v/>
      </c>
      <c r="O160" s="5" t="str">
        <f t="shared" si="57"/>
        <v/>
      </c>
      <c r="P160" s="5">
        <f t="shared" si="40"/>
        <v>0</v>
      </c>
      <c r="Q160" s="351"/>
      <c r="R160" s="351"/>
      <c r="S160" s="19" t="str">
        <f t="shared" si="60"/>
        <v/>
      </c>
      <c r="T160" s="62" t="str">
        <f t="shared" si="61"/>
        <v/>
      </c>
      <c r="U160" s="25">
        <f t="shared" si="41"/>
        <v>0</v>
      </c>
      <c r="V160" s="21">
        <f t="shared" si="42"/>
        <v>0</v>
      </c>
      <c r="W160" s="4" t="str">
        <f t="shared" si="43"/>
        <v/>
      </c>
      <c r="X160" s="4" t="e">
        <f t="shared" si="58"/>
        <v>#VALUE!</v>
      </c>
      <c r="Y160" s="4">
        <f t="shared" si="44"/>
        <v>0</v>
      </c>
      <c r="Z160" s="4">
        <f t="shared" si="59"/>
        <v>0</v>
      </c>
      <c r="AA160" s="4" t="e">
        <f t="shared" si="45"/>
        <v>#VALUE!</v>
      </c>
      <c r="AB160" s="4" t="e">
        <f t="shared" si="46"/>
        <v>#VALUE!</v>
      </c>
      <c r="AC160" s="4" t="e">
        <f t="shared" si="62"/>
        <v>#VALUE!</v>
      </c>
      <c r="AD160" s="4" t="e">
        <f t="shared" si="47"/>
        <v>#VALUE!</v>
      </c>
      <c r="AE160" s="4" t="e">
        <f t="shared" si="63"/>
        <v>#VALUE!</v>
      </c>
      <c r="AF160" s="4" t="e">
        <f t="shared" si="48"/>
        <v>#VALUE!</v>
      </c>
      <c r="AG160" s="4" t="e">
        <f t="shared" si="49"/>
        <v>#VALUE!</v>
      </c>
      <c r="AH160" s="4" t="e">
        <f t="shared" si="50"/>
        <v>#VALUE!</v>
      </c>
      <c r="AI160" s="4" t="e">
        <f t="shared" si="51"/>
        <v>#VALUE!</v>
      </c>
      <c r="AJ160" s="4" t="e">
        <f t="shared" si="52"/>
        <v>#VALUE!</v>
      </c>
      <c r="AK160" s="4" t="e">
        <f t="shared" si="53"/>
        <v>#VALUE!</v>
      </c>
      <c r="AL160" s="4" t="e">
        <f t="shared" si="54"/>
        <v>#VALUE!</v>
      </c>
    </row>
    <row r="161" spans="1:38" ht="13.8" thickBot="1" x14ac:dyDescent="0.3">
      <c r="A161" s="350"/>
      <c r="B161" s="351"/>
      <c r="C161" s="351"/>
      <c r="D161" s="560"/>
      <c r="E161" s="561"/>
      <c r="F161" s="351"/>
      <c r="G161" s="354"/>
      <c r="H161" s="357"/>
      <c r="I161" s="353"/>
      <c r="J161" s="354"/>
      <c r="K161" s="65"/>
      <c r="L161" s="61" t="str">
        <f t="shared" si="55"/>
        <v/>
      </c>
      <c r="M161" s="4" t="str">
        <f t="shared" si="56"/>
        <v/>
      </c>
      <c r="N161" s="4" t="str">
        <f>IF(U161&lt;MIN($D$5,$D$10),"",INDEX($U$35:$Z152,1,B161+1))</f>
        <v/>
      </c>
      <c r="O161" s="5" t="str">
        <f t="shared" si="57"/>
        <v/>
      </c>
      <c r="P161" s="5">
        <f t="shared" si="40"/>
        <v>0</v>
      </c>
      <c r="Q161" s="351"/>
      <c r="R161" s="351"/>
      <c r="S161" s="19" t="str">
        <f t="shared" si="60"/>
        <v/>
      </c>
      <c r="T161" s="62" t="str">
        <f t="shared" si="61"/>
        <v/>
      </c>
      <c r="U161" s="25">
        <f t="shared" si="41"/>
        <v>0</v>
      </c>
      <c r="V161" s="21">
        <f t="shared" si="42"/>
        <v>0</v>
      </c>
      <c r="W161" s="4" t="str">
        <f t="shared" si="43"/>
        <v/>
      </c>
      <c r="X161" s="4" t="e">
        <f t="shared" si="58"/>
        <v>#VALUE!</v>
      </c>
      <c r="Y161" s="4">
        <f t="shared" si="44"/>
        <v>0</v>
      </c>
      <c r="Z161" s="4">
        <f t="shared" si="59"/>
        <v>0</v>
      </c>
      <c r="AA161" s="4" t="e">
        <f t="shared" si="45"/>
        <v>#VALUE!</v>
      </c>
      <c r="AB161" s="4" t="e">
        <f t="shared" si="46"/>
        <v>#VALUE!</v>
      </c>
      <c r="AC161" s="4" t="e">
        <f t="shared" si="62"/>
        <v>#VALUE!</v>
      </c>
      <c r="AD161" s="4" t="e">
        <f t="shared" si="47"/>
        <v>#VALUE!</v>
      </c>
      <c r="AE161" s="4" t="e">
        <f t="shared" si="63"/>
        <v>#VALUE!</v>
      </c>
      <c r="AF161" s="4" t="e">
        <f t="shared" si="48"/>
        <v>#VALUE!</v>
      </c>
      <c r="AG161" s="4" t="e">
        <f t="shared" si="49"/>
        <v>#VALUE!</v>
      </c>
      <c r="AH161" s="4" t="e">
        <f t="shared" si="50"/>
        <v>#VALUE!</v>
      </c>
      <c r="AI161" s="4" t="e">
        <f t="shared" si="51"/>
        <v>#VALUE!</v>
      </c>
      <c r="AJ161" s="4" t="e">
        <f t="shared" si="52"/>
        <v>#VALUE!</v>
      </c>
      <c r="AK161" s="4" t="e">
        <f t="shared" si="53"/>
        <v>#VALUE!</v>
      </c>
      <c r="AL161" s="4" t="e">
        <f t="shared" si="54"/>
        <v>#VALUE!</v>
      </c>
    </row>
    <row r="162" spans="1:38" ht="13.8" thickBot="1" x14ac:dyDescent="0.3">
      <c r="A162" s="350"/>
      <c r="B162" s="351"/>
      <c r="C162" s="351"/>
      <c r="D162" s="560"/>
      <c r="E162" s="561"/>
      <c r="F162" s="351"/>
      <c r="G162" s="354"/>
      <c r="H162" s="357"/>
      <c r="I162" s="353"/>
      <c r="J162" s="354"/>
      <c r="K162" s="65"/>
      <c r="L162" s="61" t="str">
        <f t="shared" si="55"/>
        <v/>
      </c>
      <c r="M162" s="4" t="str">
        <f t="shared" si="56"/>
        <v/>
      </c>
      <c r="N162" s="4" t="str">
        <f>IF(U162&lt;MIN($D$5,$D$10),"",INDEX($U$35:$Z153,1,B162+1))</f>
        <v/>
      </c>
      <c r="O162" s="5" t="str">
        <f t="shared" si="57"/>
        <v/>
      </c>
      <c r="P162" s="5">
        <f t="shared" si="40"/>
        <v>0</v>
      </c>
      <c r="Q162" s="351"/>
      <c r="R162" s="351"/>
      <c r="S162" s="19" t="str">
        <f t="shared" si="60"/>
        <v/>
      </c>
      <c r="T162" s="62" t="str">
        <f t="shared" si="61"/>
        <v/>
      </c>
      <c r="U162" s="25">
        <f t="shared" si="41"/>
        <v>0</v>
      </c>
      <c r="V162" s="21">
        <f t="shared" si="42"/>
        <v>0</v>
      </c>
      <c r="W162" s="4" t="str">
        <f t="shared" si="43"/>
        <v/>
      </c>
      <c r="X162" s="4" t="e">
        <f t="shared" si="58"/>
        <v>#VALUE!</v>
      </c>
      <c r="Y162" s="4">
        <f t="shared" si="44"/>
        <v>0</v>
      </c>
      <c r="Z162" s="4">
        <f t="shared" si="59"/>
        <v>0</v>
      </c>
      <c r="AA162" s="4" t="e">
        <f t="shared" si="45"/>
        <v>#VALUE!</v>
      </c>
      <c r="AB162" s="4" t="e">
        <f t="shared" si="46"/>
        <v>#VALUE!</v>
      </c>
      <c r="AC162" s="4" t="e">
        <f t="shared" si="62"/>
        <v>#VALUE!</v>
      </c>
      <c r="AD162" s="4" t="e">
        <f t="shared" si="47"/>
        <v>#VALUE!</v>
      </c>
      <c r="AE162" s="4" t="e">
        <f t="shared" si="63"/>
        <v>#VALUE!</v>
      </c>
      <c r="AF162" s="4" t="e">
        <f t="shared" si="48"/>
        <v>#VALUE!</v>
      </c>
      <c r="AG162" s="4" t="e">
        <f t="shared" si="49"/>
        <v>#VALUE!</v>
      </c>
      <c r="AH162" s="4" t="e">
        <f t="shared" si="50"/>
        <v>#VALUE!</v>
      </c>
      <c r="AI162" s="4" t="e">
        <f t="shared" si="51"/>
        <v>#VALUE!</v>
      </c>
      <c r="AJ162" s="4" t="e">
        <f t="shared" si="52"/>
        <v>#VALUE!</v>
      </c>
      <c r="AK162" s="4" t="e">
        <f t="shared" si="53"/>
        <v>#VALUE!</v>
      </c>
      <c r="AL162" s="4" t="e">
        <f t="shared" si="54"/>
        <v>#VALUE!</v>
      </c>
    </row>
    <row r="163" spans="1:38" ht="13.8" thickBot="1" x14ac:dyDescent="0.3">
      <c r="A163" s="350"/>
      <c r="B163" s="351"/>
      <c r="C163" s="351"/>
      <c r="D163" s="560"/>
      <c r="E163" s="561"/>
      <c r="F163" s="351"/>
      <c r="G163" s="354"/>
      <c r="H163" s="357"/>
      <c r="I163" s="353"/>
      <c r="J163" s="354"/>
      <c r="K163" s="65"/>
      <c r="L163" s="61" t="str">
        <f t="shared" si="55"/>
        <v/>
      </c>
      <c r="M163" s="4" t="str">
        <f t="shared" si="56"/>
        <v/>
      </c>
      <c r="N163" s="4" t="str">
        <f>IF(U163&lt;MIN($D$5,$D$10),"",INDEX($U$35:$Z154,1,B163+1))</f>
        <v/>
      </c>
      <c r="O163" s="5" t="str">
        <f t="shared" si="57"/>
        <v/>
      </c>
      <c r="P163" s="5">
        <f t="shared" si="40"/>
        <v>0</v>
      </c>
      <c r="Q163" s="351"/>
      <c r="R163" s="351"/>
      <c r="S163" s="19" t="str">
        <f t="shared" si="60"/>
        <v/>
      </c>
      <c r="T163" s="62" t="str">
        <f t="shared" si="61"/>
        <v/>
      </c>
      <c r="U163" s="25">
        <f t="shared" si="41"/>
        <v>0</v>
      </c>
      <c r="V163" s="21">
        <f t="shared" si="42"/>
        <v>0</v>
      </c>
      <c r="W163" s="4" t="str">
        <f t="shared" si="43"/>
        <v/>
      </c>
      <c r="X163" s="4" t="e">
        <f t="shared" si="58"/>
        <v>#VALUE!</v>
      </c>
      <c r="Y163" s="4">
        <f t="shared" si="44"/>
        <v>0</v>
      </c>
      <c r="Z163" s="4">
        <f t="shared" si="59"/>
        <v>0</v>
      </c>
      <c r="AA163" s="4" t="e">
        <f t="shared" si="45"/>
        <v>#VALUE!</v>
      </c>
      <c r="AB163" s="4" t="e">
        <f t="shared" si="46"/>
        <v>#VALUE!</v>
      </c>
      <c r="AC163" s="4" t="e">
        <f t="shared" si="62"/>
        <v>#VALUE!</v>
      </c>
      <c r="AD163" s="4" t="e">
        <f t="shared" si="47"/>
        <v>#VALUE!</v>
      </c>
      <c r="AE163" s="4" t="e">
        <f t="shared" si="63"/>
        <v>#VALUE!</v>
      </c>
      <c r="AF163" s="4" t="e">
        <f t="shared" si="48"/>
        <v>#VALUE!</v>
      </c>
      <c r="AG163" s="4" t="e">
        <f t="shared" si="49"/>
        <v>#VALUE!</v>
      </c>
      <c r="AH163" s="4" t="e">
        <f t="shared" si="50"/>
        <v>#VALUE!</v>
      </c>
      <c r="AI163" s="4" t="e">
        <f t="shared" si="51"/>
        <v>#VALUE!</v>
      </c>
      <c r="AJ163" s="4" t="e">
        <f t="shared" si="52"/>
        <v>#VALUE!</v>
      </c>
      <c r="AK163" s="4" t="e">
        <f t="shared" si="53"/>
        <v>#VALUE!</v>
      </c>
      <c r="AL163" s="4" t="e">
        <f t="shared" si="54"/>
        <v>#VALUE!</v>
      </c>
    </row>
    <row r="164" spans="1:38" ht="13.8" thickBot="1" x14ac:dyDescent="0.3">
      <c r="A164" s="350"/>
      <c r="B164" s="351"/>
      <c r="C164" s="351"/>
      <c r="D164" s="560"/>
      <c r="E164" s="561"/>
      <c r="F164" s="351"/>
      <c r="G164" s="354"/>
      <c r="H164" s="357"/>
      <c r="I164" s="353"/>
      <c r="J164" s="354"/>
      <c r="K164" s="65"/>
      <c r="L164" s="61" t="str">
        <f t="shared" si="55"/>
        <v/>
      </c>
      <c r="M164" s="4" t="str">
        <f t="shared" si="56"/>
        <v/>
      </c>
      <c r="N164" s="4" t="str">
        <f>IF(U164&lt;MIN($D$5,$D$10),"",INDEX($U$35:$Z155,1,B164+1))</f>
        <v/>
      </c>
      <c r="O164" s="5" t="str">
        <f t="shared" si="57"/>
        <v/>
      </c>
      <c r="P164" s="5">
        <f t="shared" ref="P164:P227" si="64">Q164+R164</f>
        <v>0</v>
      </c>
      <c r="Q164" s="351"/>
      <c r="R164" s="351"/>
      <c r="S164" s="19" t="str">
        <f t="shared" si="60"/>
        <v/>
      </c>
      <c r="T164" s="62" t="str">
        <f t="shared" si="61"/>
        <v/>
      </c>
      <c r="U164" s="25">
        <f t="shared" ref="U164:U227" si="65">IF(AND(G164&gt;0,J164&gt;0),J164,G164)</f>
        <v>0</v>
      </c>
      <c r="V164" s="21">
        <f t="shared" ref="V164:V227" si="66">IF(AND(G164&gt;0,J164&gt;0),I164,H164)</f>
        <v>0</v>
      </c>
      <c r="W164" s="4" t="str">
        <f t="shared" ref="W164:W227" si="67">IF(C164="Low",1,IF(C164="High",2,""))</f>
        <v/>
      </c>
      <c r="X164" s="4" t="e">
        <f t="shared" si="58"/>
        <v>#VALUE!</v>
      </c>
      <c r="Y164" s="4">
        <f t="shared" ref="Y164:Y227" si="68">INDEX($U$18:$U$23,B164+1,1)</f>
        <v>0</v>
      </c>
      <c r="Z164" s="4">
        <f t="shared" si="59"/>
        <v>0</v>
      </c>
      <c r="AA164" s="4" t="e">
        <f t="shared" ref="AA164:AA227" si="69">X164</f>
        <v>#VALUE!</v>
      </c>
      <c r="AB164" s="4" t="e">
        <f t="shared" ref="AB164:AB227" si="70">MIN(X164,Y164)</f>
        <v>#VALUE!</v>
      </c>
      <c r="AC164" s="4" t="e">
        <f t="shared" si="62"/>
        <v>#VALUE!</v>
      </c>
      <c r="AD164" s="4" t="e">
        <f t="shared" ref="AD164:AD227" si="71">MAX(X164,Z164)</f>
        <v>#VALUE!</v>
      </c>
      <c r="AE164" s="4" t="e">
        <f t="shared" si="63"/>
        <v>#VALUE!</v>
      </c>
      <c r="AF164" s="4" t="e">
        <f t="shared" ref="AF164:AF227" si="72">X164</f>
        <v>#VALUE!</v>
      </c>
      <c r="AG164" s="4" t="e">
        <f t="shared" ref="AG164:AG227" si="73">IF(N164+Q164+R164&gt;X164,"Overcharge","")</f>
        <v>#VALUE!</v>
      </c>
      <c r="AH164" s="4" t="e">
        <f t="shared" ref="AH164:AH227" si="74">IF(R164+N164&gt;MIN(X164,Y164),"Overcharge","")</f>
        <v>#VALUE!</v>
      </c>
      <c r="AI164" s="4" t="e">
        <f t="shared" ref="AI164:AI227" si="75">IF(OR(N164+R164&gt;Y164,N164+Q164+R164&gt;X164),"Overcharge","")</f>
        <v>#VALUE!</v>
      </c>
      <c r="AJ164" s="4" t="e">
        <f t="shared" ref="AJ164:AJ227" si="76">IF(N164+Q164+R164&gt;MAX(X164,Z164),"Overcharge","")</f>
        <v>#VALUE!</v>
      </c>
      <c r="AK164" s="4" t="e">
        <f t="shared" ref="AK164:AK227" si="77">IF(OR(R164+N164&gt;Y164,R164+Q164+N164&gt;X164),"Overcharge","")</f>
        <v>#VALUE!</v>
      </c>
      <c r="AL164" s="4" t="e">
        <f t="shared" ref="AL164:AL227" si="78">IF(R164+N164+Q164&gt;X164,"Overcharge","")</f>
        <v>#VALUE!</v>
      </c>
    </row>
    <row r="165" spans="1:38" ht="13.8" thickBot="1" x14ac:dyDescent="0.3">
      <c r="A165" s="350"/>
      <c r="B165" s="351"/>
      <c r="C165" s="351"/>
      <c r="D165" s="560"/>
      <c r="E165" s="561"/>
      <c r="F165" s="351"/>
      <c r="G165" s="354"/>
      <c r="H165" s="357"/>
      <c r="I165" s="353"/>
      <c r="J165" s="354"/>
      <c r="K165" s="65"/>
      <c r="L165" s="61" t="str">
        <f t="shared" si="55"/>
        <v/>
      </c>
      <c r="M165" s="4" t="str">
        <f t="shared" si="56"/>
        <v/>
      </c>
      <c r="N165" s="4" t="str">
        <f>IF(U165&lt;MIN($D$5,$D$10),"",INDEX($U$35:$Z156,1,B165+1))</f>
        <v/>
      </c>
      <c r="O165" s="5" t="str">
        <f t="shared" si="57"/>
        <v/>
      </c>
      <c r="P165" s="5">
        <f t="shared" si="64"/>
        <v>0</v>
      </c>
      <c r="Q165" s="351"/>
      <c r="R165" s="351"/>
      <c r="S165" s="19" t="str">
        <f t="shared" si="60"/>
        <v/>
      </c>
      <c r="T165" s="62" t="str">
        <f t="shared" si="61"/>
        <v/>
      </c>
      <c r="U165" s="25">
        <f t="shared" si="65"/>
        <v>0</v>
      </c>
      <c r="V165" s="21">
        <f t="shared" si="66"/>
        <v>0</v>
      </c>
      <c r="W165" s="4" t="str">
        <f t="shared" si="67"/>
        <v/>
      </c>
      <c r="X165" s="4" t="e">
        <f t="shared" si="58"/>
        <v>#VALUE!</v>
      </c>
      <c r="Y165" s="4">
        <f t="shared" si="68"/>
        <v>0</v>
      </c>
      <c r="Z165" s="4">
        <f t="shared" si="59"/>
        <v>0</v>
      </c>
      <c r="AA165" s="4" t="e">
        <f t="shared" si="69"/>
        <v>#VALUE!</v>
      </c>
      <c r="AB165" s="4" t="e">
        <f t="shared" si="70"/>
        <v>#VALUE!</v>
      </c>
      <c r="AC165" s="4" t="e">
        <f t="shared" si="62"/>
        <v>#VALUE!</v>
      </c>
      <c r="AD165" s="4" t="e">
        <f t="shared" si="71"/>
        <v>#VALUE!</v>
      </c>
      <c r="AE165" s="4" t="e">
        <f t="shared" si="63"/>
        <v>#VALUE!</v>
      </c>
      <c r="AF165" s="4" t="e">
        <f t="shared" si="72"/>
        <v>#VALUE!</v>
      </c>
      <c r="AG165" s="4" t="e">
        <f t="shared" si="73"/>
        <v>#VALUE!</v>
      </c>
      <c r="AH165" s="4" t="e">
        <f t="shared" si="74"/>
        <v>#VALUE!</v>
      </c>
      <c r="AI165" s="4" t="e">
        <f t="shared" si="75"/>
        <v>#VALUE!</v>
      </c>
      <c r="AJ165" s="4" t="e">
        <f t="shared" si="76"/>
        <v>#VALUE!</v>
      </c>
      <c r="AK165" s="4" t="e">
        <f t="shared" si="77"/>
        <v>#VALUE!</v>
      </c>
      <c r="AL165" s="4" t="e">
        <f t="shared" si="78"/>
        <v>#VALUE!</v>
      </c>
    </row>
    <row r="166" spans="1:38" ht="13.8" thickBot="1" x14ac:dyDescent="0.3">
      <c r="A166" s="350"/>
      <c r="B166" s="351"/>
      <c r="C166" s="351"/>
      <c r="D166" s="560"/>
      <c r="E166" s="561"/>
      <c r="F166" s="351"/>
      <c r="G166" s="354"/>
      <c r="H166" s="357"/>
      <c r="I166" s="353"/>
      <c r="J166" s="354"/>
      <c r="K166" s="65"/>
      <c r="L166" s="61" t="str">
        <f t="shared" si="55"/>
        <v/>
      </c>
      <c r="M166" s="4" t="str">
        <f t="shared" si="56"/>
        <v/>
      </c>
      <c r="N166" s="4" t="str">
        <f>IF(U166&lt;MIN($D$5,$D$10),"",INDEX($U$35:$Z157,1,B166+1))</f>
        <v/>
      </c>
      <c r="O166" s="5" t="str">
        <f t="shared" si="57"/>
        <v/>
      </c>
      <c r="P166" s="5">
        <f t="shared" si="64"/>
        <v>0</v>
      </c>
      <c r="Q166" s="351"/>
      <c r="R166" s="351"/>
      <c r="S166" s="19" t="str">
        <f t="shared" si="60"/>
        <v/>
      </c>
      <c r="T166" s="62" t="str">
        <f t="shared" si="61"/>
        <v/>
      </c>
      <c r="U166" s="25">
        <f t="shared" si="65"/>
        <v>0</v>
      </c>
      <c r="V166" s="21">
        <f t="shared" si="66"/>
        <v>0</v>
      </c>
      <c r="W166" s="4" t="str">
        <f t="shared" si="67"/>
        <v/>
      </c>
      <c r="X166" s="4" t="e">
        <f t="shared" si="58"/>
        <v>#VALUE!</v>
      </c>
      <c r="Y166" s="4">
        <f t="shared" si="68"/>
        <v>0</v>
      </c>
      <c r="Z166" s="4">
        <f t="shared" si="59"/>
        <v>0</v>
      </c>
      <c r="AA166" s="4" t="e">
        <f t="shared" si="69"/>
        <v>#VALUE!</v>
      </c>
      <c r="AB166" s="4" t="e">
        <f t="shared" si="70"/>
        <v>#VALUE!</v>
      </c>
      <c r="AC166" s="4" t="e">
        <f t="shared" si="62"/>
        <v>#VALUE!</v>
      </c>
      <c r="AD166" s="4" t="e">
        <f t="shared" si="71"/>
        <v>#VALUE!</v>
      </c>
      <c r="AE166" s="4" t="e">
        <f t="shared" si="63"/>
        <v>#VALUE!</v>
      </c>
      <c r="AF166" s="4" t="e">
        <f t="shared" si="72"/>
        <v>#VALUE!</v>
      </c>
      <c r="AG166" s="4" t="e">
        <f t="shared" si="73"/>
        <v>#VALUE!</v>
      </c>
      <c r="AH166" s="4" t="e">
        <f t="shared" si="74"/>
        <v>#VALUE!</v>
      </c>
      <c r="AI166" s="4" t="e">
        <f t="shared" si="75"/>
        <v>#VALUE!</v>
      </c>
      <c r="AJ166" s="4" t="e">
        <f t="shared" si="76"/>
        <v>#VALUE!</v>
      </c>
      <c r="AK166" s="4" t="e">
        <f t="shared" si="77"/>
        <v>#VALUE!</v>
      </c>
      <c r="AL166" s="4" t="e">
        <f t="shared" si="78"/>
        <v>#VALUE!</v>
      </c>
    </row>
    <row r="167" spans="1:38" ht="13.8" thickBot="1" x14ac:dyDescent="0.3">
      <c r="A167" s="350"/>
      <c r="B167" s="351"/>
      <c r="C167" s="351"/>
      <c r="D167" s="560"/>
      <c r="E167" s="561"/>
      <c r="F167" s="351"/>
      <c r="G167" s="354"/>
      <c r="H167" s="357"/>
      <c r="I167" s="353"/>
      <c r="J167" s="354"/>
      <c r="K167" s="65"/>
      <c r="L167" s="61" t="str">
        <f t="shared" si="55"/>
        <v/>
      </c>
      <c r="M167" s="4" t="str">
        <f t="shared" si="56"/>
        <v/>
      </c>
      <c r="N167" s="4" t="str">
        <f>IF(U167&lt;MIN($D$5,$D$10),"",INDEX($U$35:$Z158,1,B167+1))</f>
        <v/>
      </c>
      <c r="O167" s="5" t="str">
        <f t="shared" si="57"/>
        <v/>
      </c>
      <c r="P167" s="5">
        <f t="shared" si="64"/>
        <v>0</v>
      </c>
      <c r="Q167" s="351"/>
      <c r="R167" s="351"/>
      <c r="S167" s="19" t="str">
        <f t="shared" si="60"/>
        <v/>
      </c>
      <c r="T167" s="62" t="str">
        <f t="shared" si="61"/>
        <v/>
      </c>
      <c r="U167" s="25">
        <f t="shared" si="65"/>
        <v>0</v>
      </c>
      <c r="V167" s="21">
        <f t="shared" si="66"/>
        <v>0</v>
      </c>
      <c r="W167" s="4" t="str">
        <f t="shared" si="67"/>
        <v/>
      </c>
      <c r="X167" s="4" t="e">
        <f t="shared" si="58"/>
        <v>#VALUE!</v>
      </c>
      <c r="Y167" s="4">
        <f t="shared" si="68"/>
        <v>0</v>
      </c>
      <c r="Z167" s="4">
        <f t="shared" si="59"/>
        <v>0</v>
      </c>
      <c r="AA167" s="4" t="e">
        <f t="shared" si="69"/>
        <v>#VALUE!</v>
      </c>
      <c r="AB167" s="4" t="e">
        <f t="shared" si="70"/>
        <v>#VALUE!</v>
      </c>
      <c r="AC167" s="4" t="e">
        <f t="shared" si="62"/>
        <v>#VALUE!</v>
      </c>
      <c r="AD167" s="4" t="e">
        <f t="shared" si="71"/>
        <v>#VALUE!</v>
      </c>
      <c r="AE167" s="4" t="e">
        <f t="shared" si="63"/>
        <v>#VALUE!</v>
      </c>
      <c r="AF167" s="4" t="e">
        <f t="shared" si="72"/>
        <v>#VALUE!</v>
      </c>
      <c r="AG167" s="4" t="e">
        <f t="shared" si="73"/>
        <v>#VALUE!</v>
      </c>
      <c r="AH167" s="4" t="e">
        <f t="shared" si="74"/>
        <v>#VALUE!</v>
      </c>
      <c r="AI167" s="4" t="e">
        <f t="shared" si="75"/>
        <v>#VALUE!</v>
      </c>
      <c r="AJ167" s="4" t="e">
        <f t="shared" si="76"/>
        <v>#VALUE!</v>
      </c>
      <c r="AK167" s="4" t="e">
        <f t="shared" si="77"/>
        <v>#VALUE!</v>
      </c>
      <c r="AL167" s="4" t="e">
        <f t="shared" si="78"/>
        <v>#VALUE!</v>
      </c>
    </row>
    <row r="168" spans="1:38" ht="13.8" thickBot="1" x14ac:dyDescent="0.3">
      <c r="A168" s="350"/>
      <c r="B168" s="351"/>
      <c r="C168" s="351"/>
      <c r="D168" s="560"/>
      <c r="E168" s="561"/>
      <c r="F168" s="351"/>
      <c r="G168" s="354"/>
      <c r="H168" s="357"/>
      <c r="I168" s="353"/>
      <c r="J168" s="354"/>
      <c r="K168" s="65"/>
      <c r="L168" s="61" t="str">
        <f t="shared" si="55"/>
        <v/>
      </c>
      <c r="M168" s="4" t="str">
        <f t="shared" si="56"/>
        <v/>
      </c>
      <c r="N168" s="4" t="str">
        <f>IF(U168&lt;MIN($D$5,$D$10),"",INDEX($U$35:$Z159,1,B168+1))</f>
        <v/>
      </c>
      <c r="O168" s="5" t="str">
        <f t="shared" si="57"/>
        <v/>
      </c>
      <c r="P168" s="5">
        <f t="shared" si="64"/>
        <v>0</v>
      </c>
      <c r="Q168" s="351"/>
      <c r="R168" s="351"/>
      <c r="S168" s="19" t="str">
        <f t="shared" si="60"/>
        <v/>
      </c>
      <c r="T168" s="62" t="str">
        <f t="shared" si="61"/>
        <v/>
      </c>
      <c r="U168" s="25">
        <f t="shared" si="65"/>
        <v>0</v>
      </c>
      <c r="V168" s="21">
        <f t="shared" si="66"/>
        <v>0</v>
      </c>
      <c r="W168" s="4" t="str">
        <f t="shared" si="67"/>
        <v/>
      </c>
      <c r="X168" s="4" t="e">
        <f t="shared" si="58"/>
        <v>#VALUE!</v>
      </c>
      <c r="Y168" s="4">
        <f t="shared" si="68"/>
        <v>0</v>
      </c>
      <c r="Z168" s="4">
        <f t="shared" si="59"/>
        <v>0</v>
      </c>
      <c r="AA168" s="4" t="e">
        <f t="shared" si="69"/>
        <v>#VALUE!</v>
      </c>
      <c r="AB168" s="4" t="e">
        <f t="shared" si="70"/>
        <v>#VALUE!</v>
      </c>
      <c r="AC168" s="4" t="e">
        <f t="shared" si="62"/>
        <v>#VALUE!</v>
      </c>
      <c r="AD168" s="4" t="e">
        <f t="shared" si="71"/>
        <v>#VALUE!</v>
      </c>
      <c r="AE168" s="4" t="e">
        <f t="shared" si="63"/>
        <v>#VALUE!</v>
      </c>
      <c r="AF168" s="4" t="e">
        <f t="shared" si="72"/>
        <v>#VALUE!</v>
      </c>
      <c r="AG168" s="4" t="e">
        <f t="shared" si="73"/>
        <v>#VALUE!</v>
      </c>
      <c r="AH168" s="4" t="e">
        <f t="shared" si="74"/>
        <v>#VALUE!</v>
      </c>
      <c r="AI168" s="4" t="e">
        <f t="shared" si="75"/>
        <v>#VALUE!</v>
      </c>
      <c r="AJ168" s="4" t="e">
        <f t="shared" si="76"/>
        <v>#VALUE!</v>
      </c>
      <c r="AK168" s="4" t="e">
        <f t="shared" si="77"/>
        <v>#VALUE!</v>
      </c>
      <c r="AL168" s="4" t="e">
        <f t="shared" si="78"/>
        <v>#VALUE!</v>
      </c>
    </row>
    <row r="169" spans="1:38" ht="13.8" thickBot="1" x14ac:dyDescent="0.3">
      <c r="A169" s="350"/>
      <c r="B169" s="351"/>
      <c r="C169" s="351"/>
      <c r="D169" s="560"/>
      <c r="E169" s="561"/>
      <c r="F169" s="351"/>
      <c r="G169" s="354"/>
      <c r="H169" s="357"/>
      <c r="I169" s="353"/>
      <c r="J169" s="354"/>
      <c r="K169" s="65"/>
      <c r="L169" s="61" t="str">
        <f t="shared" si="55"/>
        <v/>
      </c>
      <c r="M169" s="4" t="str">
        <f t="shared" si="56"/>
        <v/>
      </c>
      <c r="N169" s="4" t="str">
        <f>IF(U169&lt;MIN($D$5,$D$10),"",INDEX($U$35:$Z160,1,B169+1))</f>
        <v/>
      </c>
      <c r="O169" s="5" t="str">
        <f t="shared" si="57"/>
        <v/>
      </c>
      <c r="P169" s="5">
        <f t="shared" si="64"/>
        <v>0</v>
      </c>
      <c r="Q169" s="351"/>
      <c r="R169" s="351"/>
      <c r="S169" s="19" t="str">
        <f t="shared" si="60"/>
        <v/>
      </c>
      <c r="T169" s="62" t="str">
        <f t="shared" si="61"/>
        <v/>
      </c>
      <c r="U169" s="25">
        <f t="shared" si="65"/>
        <v>0</v>
      </c>
      <c r="V169" s="21">
        <f t="shared" si="66"/>
        <v>0</v>
      </c>
      <c r="W169" s="4" t="str">
        <f t="shared" si="67"/>
        <v/>
      </c>
      <c r="X169" s="4" t="e">
        <f t="shared" si="58"/>
        <v>#VALUE!</v>
      </c>
      <c r="Y169" s="4">
        <f t="shared" si="68"/>
        <v>0</v>
      </c>
      <c r="Z169" s="4">
        <f t="shared" si="59"/>
        <v>0</v>
      </c>
      <c r="AA169" s="4" t="e">
        <f t="shared" si="69"/>
        <v>#VALUE!</v>
      </c>
      <c r="AB169" s="4" t="e">
        <f t="shared" si="70"/>
        <v>#VALUE!</v>
      </c>
      <c r="AC169" s="4" t="e">
        <f t="shared" si="62"/>
        <v>#VALUE!</v>
      </c>
      <c r="AD169" s="4" t="e">
        <f t="shared" si="71"/>
        <v>#VALUE!</v>
      </c>
      <c r="AE169" s="4" t="e">
        <f t="shared" si="63"/>
        <v>#VALUE!</v>
      </c>
      <c r="AF169" s="4" t="e">
        <f t="shared" si="72"/>
        <v>#VALUE!</v>
      </c>
      <c r="AG169" s="4" t="e">
        <f t="shared" si="73"/>
        <v>#VALUE!</v>
      </c>
      <c r="AH169" s="4" t="e">
        <f t="shared" si="74"/>
        <v>#VALUE!</v>
      </c>
      <c r="AI169" s="4" t="e">
        <f t="shared" si="75"/>
        <v>#VALUE!</v>
      </c>
      <c r="AJ169" s="4" t="e">
        <f t="shared" si="76"/>
        <v>#VALUE!</v>
      </c>
      <c r="AK169" s="4" t="e">
        <f t="shared" si="77"/>
        <v>#VALUE!</v>
      </c>
      <c r="AL169" s="4" t="e">
        <f t="shared" si="78"/>
        <v>#VALUE!</v>
      </c>
    </row>
    <row r="170" spans="1:38" ht="13.8" thickBot="1" x14ac:dyDescent="0.3">
      <c r="A170" s="350"/>
      <c r="B170" s="351"/>
      <c r="C170" s="351"/>
      <c r="D170" s="560"/>
      <c r="E170" s="561"/>
      <c r="F170" s="351"/>
      <c r="G170" s="354"/>
      <c r="H170" s="357"/>
      <c r="I170" s="353"/>
      <c r="J170" s="354"/>
      <c r="K170" s="65"/>
      <c r="L170" s="61" t="str">
        <f t="shared" si="55"/>
        <v/>
      </c>
      <c r="M170" s="4" t="str">
        <f t="shared" si="56"/>
        <v/>
      </c>
      <c r="N170" s="4" t="str">
        <f>IF(U170&lt;MIN($D$5,$D$10),"",INDEX($U$35:$Z161,1,B170+1))</f>
        <v/>
      </c>
      <c r="O170" s="5" t="str">
        <f t="shared" si="57"/>
        <v/>
      </c>
      <c r="P170" s="5">
        <f t="shared" si="64"/>
        <v>0</v>
      </c>
      <c r="Q170" s="351"/>
      <c r="R170" s="351"/>
      <c r="S170" s="19" t="str">
        <f t="shared" si="60"/>
        <v/>
      </c>
      <c r="T170" s="62" t="str">
        <f t="shared" si="61"/>
        <v/>
      </c>
      <c r="U170" s="25">
        <f t="shared" si="65"/>
        <v>0</v>
      </c>
      <c r="V170" s="21">
        <f t="shared" si="66"/>
        <v>0</v>
      </c>
      <c r="W170" s="4" t="str">
        <f t="shared" si="67"/>
        <v/>
      </c>
      <c r="X170" s="4" t="e">
        <f t="shared" si="58"/>
        <v>#VALUE!</v>
      </c>
      <c r="Y170" s="4">
        <f t="shared" si="68"/>
        <v>0</v>
      </c>
      <c r="Z170" s="4">
        <f t="shared" si="59"/>
        <v>0</v>
      </c>
      <c r="AA170" s="4" t="e">
        <f t="shared" si="69"/>
        <v>#VALUE!</v>
      </c>
      <c r="AB170" s="4" t="e">
        <f t="shared" si="70"/>
        <v>#VALUE!</v>
      </c>
      <c r="AC170" s="4" t="e">
        <f t="shared" si="62"/>
        <v>#VALUE!</v>
      </c>
      <c r="AD170" s="4" t="e">
        <f t="shared" si="71"/>
        <v>#VALUE!</v>
      </c>
      <c r="AE170" s="4" t="e">
        <f t="shared" si="63"/>
        <v>#VALUE!</v>
      </c>
      <c r="AF170" s="4" t="e">
        <f t="shared" si="72"/>
        <v>#VALUE!</v>
      </c>
      <c r="AG170" s="4" t="e">
        <f t="shared" si="73"/>
        <v>#VALUE!</v>
      </c>
      <c r="AH170" s="4" t="e">
        <f t="shared" si="74"/>
        <v>#VALUE!</v>
      </c>
      <c r="AI170" s="4" t="e">
        <f t="shared" si="75"/>
        <v>#VALUE!</v>
      </c>
      <c r="AJ170" s="4" t="e">
        <f t="shared" si="76"/>
        <v>#VALUE!</v>
      </c>
      <c r="AK170" s="4" t="e">
        <f t="shared" si="77"/>
        <v>#VALUE!</v>
      </c>
      <c r="AL170" s="4" t="e">
        <f t="shared" si="78"/>
        <v>#VALUE!</v>
      </c>
    </row>
    <row r="171" spans="1:38" ht="13.8" thickBot="1" x14ac:dyDescent="0.3">
      <c r="A171" s="350"/>
      <c r="B171" s="351"/>
      <c r="C171" s="351"/>
      <c r="D171" s="560"/>
      <c r="E171" s="561"/>
      <c r="F171" s="351"/>
      <c r="G171" s="354"/>
      <c r="H171" s="357"/>
      <c r="I171" s="353"/>
      <c r="J171" s="354"/>
      <c r="K171" s="65"/>
      <c r="L171" s="61" t="str">
        <f t="shared" si="55"/>
        <v/>
      </c>
      <c r="M171" s="4" t="str">
        <f t="shared" si="56"/>
        <v/>
      </c>
      <c r="N171" s="4" t="str">
        <f>IF(U171&lt;MIN($D$5,$D$10),"",INDEX($U$35:$Z162,1,B171+1))</f>
        <v/>
      </c>
      <c r="O171" s="5" t="str">
        <f t="shared" si="57"/>
        <v/>
      </c>
      <c r="P171" s="5">
        <f t="shared" si="64"/>
        <v>0</v>
      </c>
      <c r="Q171" s="351"/>
      <c r="R171" s="351"/>
      <c r="S171" s="19" t="str">
        <f t="shared" si="60"/>
        <v/>
      </c>
      <c r="T171" s="62" t="str">
        <f t="shared" si="61"/>
        <v/>
      </c>
      <c r="U171" s="25">
        <f t="shared" si="65"/>
        <v>0</v>
      </c>
      <c r="V171" s="21">
        <f t="shared" si="66"/>
        <v>0</v>
      </c>
      <c r="W171" s="4" t="str">
        <f t="shared" si="67"/>
        <v/>
      </c>
      <c r="X171" s="4" t="e">
        <f t="shared" si="58"/>
        <v>#VALUE!</v>
      </c>
      <c r="Y171" s="4">
        <f t="shared" si="68"/>
        <v>0</v>
      </c>
      <c r="Z171" s="4">
        <f t="shared" si="59"/>
        <v>0</v>
      </c>
      <c r="AA171" s="4" t="e">
        <f t="shared" si="69"/>
        <v>#VALUE!</v>
      </c>
      <c r="AB171" s="4" t="e">
        <f t="shared" si="70"/>
        <v>#VALUE!</v>
      </c>
      <c r="AC171" s="4" t="e">
        <f t="shared" si="62"/>
        <v>#VALUE!</v>
      </c>
      <c r="AD171" s="4" t="e">
        <f t="shared" si="71"/>
        <v>#VALUE!</v>
      </c>
      <c r="AE171" s="4" t="e">
        <f t="shared" si="63"/>
        <v>#VALUE!</v>
      </c>
      <c r="AF171" s="4" t="e">
        <f t="shared" si="72"/>
        <v>#VALUE!</v>
      </c>
      <c r="AG171" s="4" t="e">
        <f t="shared" si="73"/>
        <v>#VALUE!</v>
      </c>
      <c r="AH171" s="4" t="e">
        <f t="shared" si="74"/>
        <v>#VALUE!</v>
      </c>
      <c r="AI171" s="4" t="e">
        <f t="shared" si="75"/>
        <v>#VALUE!</v>
      </c>
      <c r="AJ171" s="4" t="e">
        <f t="shared" si="76"/>
        <v>#VALUE!</v>
      </c>
      <c r="AK171" s="4" t="e">
        <f t="shared" si="77"/>
        <v>#VALUE!</v>
      </c>
      <c r="AL171" s="4" t="e">
        <f t="shared" si="78"/>
        <v>#VALUE!</v>
      </c>
    </row>
    <row r="172" spans="1:38" ht="13.8" thickBot="1" x14ac:dyDescent="0.3">
      <c r="A172" s="350"/>
      <c r="B172" s="351"/>
      <c r="C172" s="351"/>
      <c r="D172" s="560"/>
      <c r="E172" s="561"/>
      <c r="F172" s="351"/>
      <c r="G172" s="354"/>
      <c r="H172" s="357"/>
      <c r="I172" s="353"/>
      <c r="J172" s="354"/>
      <c r="K172" s="65"/>
      <c r="L172" s="61" t="str">
        <f t="shared" si="55"/>
        <v/>
      </c>
      <c r="M172" s="4" t="str">
        <f t="shared" si="56"/>
        <v/>
      </c>
      <c r="N172" s="4" t="str">
        <f>IF(U172&lt;MIN($D$5,$D$10),"",INDEX($U$35:$Z163,1,B172+1))</f>
        <v/>
      </c>
      <c r="O172" s="5" t="str">
        <f t="shared" si="57"/>
        <v/>
      </c>
      <c r="P172" s="5">
        <f t="shared" si="64"/>
        <v>0</v>
      </c>
      <c r="Q172" s="351"/>
      <c r="R172" s="351"/>
      <c r="S172" s="19" t="str">
        <f t="shared" si="60"/>
        <v/>
      </c>
      <c r="T172" s="62" t="str">
        <f t="shared" si="61"/>
        <v/>
      </c>
      <c r="U172" s="25">
        <f t="shared" si="65"/>
        <v>0</v>
      </c>
      <c r="V172" s="21">
        <f t="shared" si="66"/>
        <v>0</v>
      </c>
      <c r="W172" s="4" t="str">
        <f t="shared" si="67"/>
        <v/>
      </c>
      <c r="X172" s="4" t="e">
        <f t="shared" si="58"/>
        <v>#VALUE!</v>
      </c>
      <c r="Y172" s="4">
        <f t="shared" si="68"/>
        <v>0</v>
      </c>
      <c r="Z172" s="4">
        <f t="shared" si="59"/>
        <v>0</v>
      </c>
      <c r="AA172" s="4" t="e">
        <f t="shared" si="69"/>
        <v>#VALUE!</v>
      </c>
      <c r="AB172" s="4" t="e">
        <f t="shared" si="70"/>
        <v>#VALUE!</v>
      </c>
      <c r="AC172" s="4" t="e">
        <f t="shared" si="62"/>
        <v>#VALUE!</v>
      </c>
      <c r="AD172" s="4" t="e">
        <f t="shared" si="71"/>
        <v>#VALUE!</v>
      </c>
      <c r="AE172" s="4" t="e">
        <f t="shared" si="63"/>
        <v>#VALUE!</v>
      </c>
      <c r="AF172" s="4" t="e">
        <f t="shared" si="72"/>
        <v>#VALUE!</v>
      </c>
      <c r="AG172" s="4" t="e">
        <f t="shared" si="73"/>
        <v>#VALUE!</v>
      </c>
      <c r="AH172" s="4" t="e">
        <f t="shared" si="74"/>
        <v>#VALUE!</v>
      </c>
      <c r="AI172" s="4" t="e">
        <f t="shared" si="75"/>
        <v>#VALUE!</v>
      </c>
      <c r="AJ172" s="4" t="e">
        <f t="shared" si="76"/>
        <v>#VALUE!</v>
      </c>
      <c r="AK172" s="4" t="e">
        <f t="shared" si="77"/>
        <v>#VALUE!</v>
      </c>
      <c r="AL172" s="4" t="e">
        <f t="shared" si="78"/>
        <v>#VALUE!</v>
      </c>
    </row>
    <row r="173" spans="1:38" ht="13.8" thickBot="1" x14ac:dyDescent="0.3">
      <c r="A173" s="350"/>
      <c r="B173" s="351"/>
      <c r="C173" s="351"/>
      <c r="D173" s="560"/>
      <c r="E173" s="561"/>
      <c r="F173" s="351"/>
      <c r="G173" s="354"/>
      <c r="H173" s="357"/>
      <c r="I173" s="353"/>
      <c r="J173" s="354"/>
      <c r="K173" s="65"/>
      <c r="L173" s="61" t="str">
        <f t="shared" si="55"/>
        <v/>
      </c>
      <c r="M173" s="4" t="str">
        <f t="shared" si="56"/>
        <v/>
      </c>
      <c r="N173" s="4" t="str">
        <f>IF(U173&lt;MIN($D$5,$D$10),"",INDEX($U$35:$Z164,1,B173+1))</f>
        <v/>
      </c>
      <c r="O173" s="5" t="str">
        <f t="shared" si="57"/>
        <v/>
      </c>
      <c r="P173" s="5">
        <f t="shared" si="64"/>
        <v>0</v>
      </c>
      <c r="Q173" s="351"/>
      <c r="R173" s="351"/>
      <c r="S173" s="19" t="str">
        <f t="shared" si="60"/>
        <v/>
      </c>
      <c r="T173" s="62" t="str">
        <f t="shared" si="61"/>
        <v/>
      </c>
      <c r="U173" s="25">
        <f t="shared" si="65"/>
        <v>0</v>
      </c>
      <c r="V173" s="21">
        <f t="shared" si="66"/>
        <v>0</v>
      </c>
      <c r="W173" s="4" t="str">
        <f t="shared" si="67"/>
        <v/>
      </c>
      <c r="X173" s="4" t="e">
        <f t="shared" si="58"/>
        <v>#VALUE!</v>
      </c>
      <c r="Y173" s="4">
        <f t="shared" si="68"/>
        <v>0</v>
      </c>
      <c r="Z173" s="4">
        <f t="shared" si="59"/>
        <v>0</v>
      </c>
      <c r="AA173" s="4" t="e">
        <f t="shared" si="69"/>
        <v>#VALUE!</v>
      </c>
      <c r="AB173" s="4" t="e">
        <f t="shared" si="70"/>
        <v>#VALUE!</v>
      </c>
      <c r="AC173" s="4" t="e">
        <f t="shared" si="62"/>
        <v>#VALUE!</v>
      </c>
      <c r="AD173" s="4" t="e">
        <f t="shared" si="71"/>
        <v>#VALUE!</v>
      </c>
      <c r="AE173" s="4" t="e">
        <f t="shared" si="63"/>
        <v>#VALUE!</v>
      </c>
      <c r="AF173" s="4" t="e">
        <f t="shared" si="72"/>
        <v>#VALUE!</v>
      </c>
      <c r="AG173" s="4" t="e">
        <f t="shared" si="73"/>
        <v>#VALUE!</v>
      </c>
      <c r="AH173" s="4" t="e">
        <f t="shared" si="74"/>
        <v>#VALUE!</v>
      </c>
      <c r="AI173" s="4" t="e">
        <f t="shared" si="75"/>
        <v>#VALUE!</v>
      </c>
      <c r="AJ173" s="4" t="e">
        <f t="shared" si="76"/>
        <v>#VALUE!</v>
      </c>
      <c r="AK173" s="4" t="e">
        <f t="shared" si="77"/>
        <v>#VALUE!</v>
      </c>
      <c r="AL173" s="4" t="e">
        <f t="shared" si="78"/>
        <v>#VALUE!</v>
      </c>
    </row>
    <row r="174" spans="1:38" ht="13.8" thickBot="1" x14ac:dyDescent="0.3">
      <c r="A174" s="350"/>
      <c r="B174" s="351"/>
      <c r="C174" s="351"/>
      <c r="D174" s="560"/>
      <c r="E174" s="561"/>
      <c r="F174" s="351"/>
      <c r="G174" s="354"/>
      <c r="H174" s="357"/>
      <c r="I174" s="353"/>
      <c r="J174" s="354"/>
      <c r="K174" s="65"/>
      <c r="L174" s="61" t="str">
        <f t="shared" si="55"/>
        <v/>
      </c>
      <c r="M174" s="4" t="str">
        <f t="shared" si="56"/>
        <v/>
      </c>
      <c r="N174" s="4" t="str">
        <f>IF(U174&lt;MIN($D$5,$D$10),"",INDEX($U$35:$Z165,1,B174+1))</f>
        <v/>
      </c>
      <c r="O174" s="5" t="str">
        <f t="shared" si="57"/>
        <v/>
      </c>
      <c r="P174" s="5">
        <f t="shared" si="64"/>
        <v>0</v>
      </c>
      <c r="Q174" s="351"/>
      <c r="R174" s="351"/>
      <c r="S174" s="19" t="str">
        <f t="shared" si="60"/>
        <v/>
      </c>
      <c r="T174" s="62" t="str">
        <f t="shared" si="61"/>
        <v/>
      </c>
      <c r="U174" s="25">
        <f t="shared" si="65"/>
        <v>0</v>
      </c>
      <c r="V174" s="21">
        <f t="shared" si="66"/>
        <v>0</v>
      </c>
      <c r="W174" s="4" t="str">
        <f t="shared" si="67"/>
        <v/>
      </c>
      <c r="X174" s="4" t="e">
        <f t="shared" si="58"/>
        <v>#VALUE!</v>
      </c>
      <c r="Y174" s="4">
        <f t="shared" si="68"/>
        <v>0</v>
      </c>
      <c r="Z174" s="4">
        <f t="shared" si="59"/>
        <v>0</v>
      </c>
      <c r="AA174" s="4" t="e">
        <f t="shared" si="69"/>
        <v>#VALUE!</v>
      </c>
      <c r="AB174" s="4" t="e">
        <f t="shared" si="70"/>
        <v>#VALUE!</v>
      </c>
      <c r="AC174" s="4" t="e">
        <f t="shared" si="62"/>
        <v>#VALUE!</v>
      </c>
      <c r="AD174" s="4" t="e">
        <f t="shared" si="71"/>
        <v>#VALUE!</v>
      </c>
      <c r="AE174" s="4" t="e">
        <f t="shared" si="63"/>
        <v>#VALUE!</v>
      </c>
      <c r="AF174" s="4" t="e">
        <f t="shared" si="72"/>
        <v>#VALUE!</v>
      </c>
      <c r="AG174" s="4" t="e">
        <f t="shared" si="73"/>
        <v>#VALUE!</v>
      </c>
      <c r="AH174" s="4" t="e">
        <f t="shared" si="74"/>
        <v>#VALUE!</v>
      </c>
      <c r="AI174" s="4" t="e">
        <f t="shared" si="75"/>
        <v>#VALUE!</v>
      </c>
      <c r="AJ174" s="4" t="e">
        <f t="shared" si="76"/>
        <v>#VALUE!</v>
      </c>
      <c r="AK174" s="4" t="e">
        <f t="shared" si="77"/>
        <v>#VALUE!</v>
      </c>
      <c r="AL174" s="4" t="e">
        <f t="shared" si="78"/>
        <v>#VALUE!</v>
      </c>
    </row>
    <row r="175" spans="1:38" ht="13.8" thickBot="1" x14ac:dyDescent="0.3">
      <c r="A175" s="350"/>
      <c r="B175" s="351"/>
      <c r="C175" s="351"/>
      <c r="D175" s="560"/>
      <c r="E175" s="561"/>
      <c r="F175" s="351"/>
      <c r="G175" s="354"/>
      <c r="H175" s="357"/>
      <c r="I175" s="353"/>
      <c r="J175" s="354"/>
      <c r="K175" s="65"/>
      <c r="L175" s="61" t="str">
        <f t="shared" si="55"/>
        <v/>
      </c>
      <c r="M175" s="4" t="str">
        <f t="shared" si="56"/>
        <v/>
      </c>
      <c r="N175" s="4" t="str">
        <f>IF(U175&lt;MIN($D$5,$D$10),"",INDEX($U$35:$Z166,1,B175+1))</f>
        <v/>
      </c>
      <c r="O175" s="5" t="str">
        <f t="shared" si="57"/>
        <v/>
      </c>
      <c r="P175" s="5">
        <f t="shared" si="64"/>
        <v>0</v>
      </c>
      <c r="Q175" s="351"/>
      <c r="R175" s="351"/>
      <c r="S175" s="19" t="str">
        <f t="shared" si="60"/>
        <v/>
      </c>
      <c r="T175" s="62" t="str">
        <f t="shared" si="61"/>
        <v/>
      </c>
      <c r="U175" s="25">
        <f t="shared" si="65"/>
        <v>0</v>
      </c>
      <c r="V175" s="21">
        <f t="shared" si="66"/>
        <v>0</v>
      </c>
      <c r="W175" s="4" t="str">
        <f t="shared" si="67"/>
        <v/>
      </c>
      <c r="X175" s="4" t="e">
        <f t="shared" si="58"/>
        <v>#VALUE!</v>
      </c>
      <c r="Y175" s="4">
        <f t="shared" si="68"/>
        <v>0</v>
      </c>
      <c r="Z175" s="4">
        <f t="shared" si="59"/>
        <v>0</v>
      </c>
      <c r="AA175" s="4" t="e">
        <f t="shared" si="69"/>
        <v>#VALUE!</v>
      </c>
      <c r="AB175" s="4" t="e">
        <f t="shared" si="70"/>
        <v>#VALUE!</v>
      </c>
      <c r="AC175" s="4" t="e">
        <f t="shared" si="62"/>
        <v>#VALUE!</v>
      </c>
      <c r="AD175" s="4" t="e">
        <f t="shared" si="71"/>
        <v>#VALUE!</v>
      </c>
      <c r="AE175" s="4" t="e">
        <f t="shared" si="63"/>
        <v>#VALUE!</v>
      </c>
      <c r="AF175" s="4" t="e">
        <f t="shared" si="72"/>
        <v>#VALUE!</v>
      </c>
      <c r="AG175" s="4" t="e">
        <f t="shared" si="73"/>
        <v>#VALUE!</v>
      </c>
      <c r="AH175" s="4" t="e">
        <f t="shared" si="74"/>
        <v>#VALUE!</v>
      </c>
      <c r="AI175" s="4" t="e">
        <f t="shared" si="75"/>
        <v>#VALUE!</v>
      </c>
      <c r="AJ175" s="4" t="e">
        <f t="shared" si="76"/>
        <v>#VALUE!</v>
      </c>
      <c r="AK175" s="4" t="e">
        <f t="shared" si="77"/>
        <v>#VALUE!</v>
      </c>
      <c r="AL175" s="4" t="e">
        <f t="shared" si="78"/>
        <v>#VALUE!</v>
      </c>
    </row>
    <row r="176" spans="1:38" ht="13.8" thickBot="1" x14ac:dyDescent="0.3">
      <c r="A176" s="350"/>
      <c r="B176" s="351"/>
      <c r="C176" s="351"/>
      <c r="D176" s="560"/>
      <c r="E176" s="561"/>
      <c r="F176" s="351"/>
      <c r="G176" s="354"/>
      <c r="H176" s="357"/>
      <c r="I176" s="353"/>
      <c r="J176" s="354"/>
      <c r="K176" s="65"/>
      <c r="L176" s="61" t="str">
        <f t="shared" si="55"/>
        <v/>
      </c>
      <c r="M176" s="4" t="str">
        <f t="shared" si="56"/>
        <v/>
      </c>
      <c r="N176" s="4" t="str">
        <f>IF(U176&lt;MIN($D$5,$D$10),"",INDEX($U$35:$Z167,1,B176+1))</f>
        <v/>
      </c>
      <c r="O176" s="5" t="str">
        <f t="shared" si="57"/>
        <v/>
      </c>
      <c r="P176" s="5">
        <f t="shared" si="64"/>
        <v>0</v>
      </c>
      <c r="Q176" s="351"/>
      <c r="R176" s="351"/>
      <c r="S176" s="19" t="str">
        <f t="shared" si="60"/>
        <v/>
      </c>
      <c r="T176" s="62" t="str">
        <f t="shared" si="61"/>
        <v/>
      </c>
      <c r="U176" s="25">
        <f t="shared" si="65"/>
        <v>0</v>
      </c>
      <c r="V176" s="21">
        <f t="shared" si="66"/>
        <v>0</v>
      </c>
      <c r="W176" s="4" t="str">
        <f t="shared" si="67"/>
        <v/>
      </c>
      <c r="X176" s="4" t="e">
        <f t="shared" si="58"/>
        <v>#VALUE!</v>
      </c>
      <c r="Y176" s="4">
        <f t="shared" si="68"/>
        <v>0</v>
      </c>
      <c r="Z176" s="4">
        <f t="shared" si="59"/>
        <v>0</v>
      </c>
      <c r="AA176" s="4" t="e">
        <f t="shared" si="69"/>
        <v>#VALUE!</v>
      </c>
      <c r="AB176" s="4" t="e">
        <f t="shared" si="70"/>
        <v>#VALUE!</v>
      </c>
      <c r="AC176" s="4" t="e">
        <f t="shared" si="62"/>
        <v>#VALUE!</v>
      </c>
      <c r="AD176" s="4" t="e">
        <f t="shared" si="71"/>
        <v>#VALUE!</v>
      </c>
      <c r="AE176" s="4" t="e">
        <f t="shared" si="63"/>
        <v>#VALUE!</v>
      </c>
      <c r="AF176" s="4" t="e">
        <f t="shared" si="72"/>
        <v>#VALUE!</v>
      </c>
      <c r="AG176" s="4" t="e">
        <f t="shared" si="73"/>
        <v>#VALUE!</v>
      </c>
      <c r="AH176" s="4" t="e">
        <f t="shared" si="74"/>
        <v>#VALUE!</v>
      </c>
      <c r="AI176" s="4" t="e">
        <f t="shared" si="75"/>
        <v>#VALUE!</v>
      </c>
      <c r="AJ176" s="4" t="e">
        <f t="shared" si="76"/>
        <v>#VALUE!</v>
      </c>
      <c r="AK176" s="4" t="e">
        <f t="shared" si="77"/>
        <v>#VALUE!</v>
      </c>
      <c r="AL176" s="4" t="e">
        <f t="shared" si="78"/>
        <v>#VALUE!</v>
      </c>
    </row>
    <row r="177" spans="1:38" ht="13.8" thickBot="1" x14ac:dyDescent="0.3">
      <c r="A177" s="350"/>
      <c r="B177" s="351"/>
      <c r="C177" s="351"/>
      <c r="D177" s="560"/>
      <c r="E177" s="561"/>
      <c r="F177" s="351"/>
      <c r="G177" s="354"/>
      <c r="H177" s="357"/>
      <c r="I177" s="353"/>
      <c r="J177" s="354"/>
      <c r="K177" s="65"/>
      <c r="L177" s="61" t="str">
        <f t="shared" si="55"/>
        <v/>
      </c>
      <c r="M177" s="4" t="str">
        <f t="shared" si="56"/>
        <v/>
      </c>
      <c r="N177" s="4" t="str">
        <f>IF(U177&lt;MIN($D$5,$D$10),"",INDEX($U$35:$Z168,1,B177+1))</f>
        <v/>
      </c>
      <c r="O177" s="5" t="str">
        <f t="shared" si="57"/>
        <v/>
      </c>
      <c r="P177" s="5">
        <f t="shared" si="64"/>
        <v>0</v>
      </c>
      <c r="Q177" s="351"/>
      <c r="R177" s="351"/>
      <c r="S177" s="19" t="str">
        <f t="shared" si="60"/>
        <v/>
      </c>
      <c r="T177" s="62" t="str">
        <f t="shared" si="61"/>
        <v/>
      </c>
      <c r="U177" s="25">
        <f t="shared" si="65"/>
        <v>0</v>
      </c>
      <c r="V177" s="21">
        <f t="shared" si="66"/>
        <v>0</v>
      </c>
      <c r="W177" s="4" t="str">
        <f t="shared" si="67"/>
        <v/>
      </c>
      <c r="X177" s="4" t="e">
        <f t="shared" si="58"/>
        <v>#VALUE!</v>
      </c>
      <c r="Y177" s="4">
        <f t="shared" si="68"/>
        <v>0</v>
      </c>
      <c r="Z177" s="4">
        <f t="shared" si="59"/>
        <v>0</v>
      </c>
      <c r="AA177" s="4" t="e">
        <f t="shared" si="69"/>
        <v>#VALUE!</v>
      </c>
      <c r="AB177" s="4" t="e">
        <f t="shared" si="70"/>
        <v>#VALUE!</v>
      </c>
      <c r="AC177" s="4" t="e">
        <f t="shared" si="62"/>
        <v>#VALUE!</v>
      </c>
      <c r="AD177" s="4" t="e">
        <f t="shared" si="71"/>
        <v>#VALUE!</v>
      </c>
      <c r="AE177" s="4" t="e">
        <f t="shared" si="63"/>
        <v>#VALUE!</v>
      </c>
      <c r="AF177" s="4" t="e">
        <f t="shared" si="72"/>
        <v>#VALUE!</v>
      </c>
      <c r="AG177" s="4" t="e">
        <f t="shared" si="73"/>
        <v>#VALUE!</v>
      </c>
      <c r="AH177" s="4" t="e">
        <f t="shared" si="74"/>
        <v>#VALUE!</v>
      </c>
      <c r="AI177" s="4" t="e">
        <f t="shared" si="75"/>
        <v>#VALUE!</v>
      </c>
      <c r="AJ177" s="4" t="e">
        <f t="shared" si="76"/>
        <v>#VALUE!</v>
      </c>
      <c r="AK177" s="4" t="e">
        <f t="shared" si="77"/>
        <v>#VALUE!</v>
      </c>
      <c r="AL177" s="4" t="e">
        <f t="shared" si="78"/>
        <v>#VALUE!</v>
      </c>
    </row>
    <row r="178" spans="1:38" ht="13.8" thickBot="1" x14ac:dyDescent="0.3">
      <c r="A178" s="350"/>
      <c r="B178" s="351"/>
      <c r="C178" s="351"/>
      <c r="D178" s="560"/>
      <c r="E178" s="561"/>
      <c r="F178" s="351"/>
      <c r="G178" s="354"/>
      <c r="H178" s="357"/>
      <c r="I178" s="353"/>
      <c r="J178" s="354"/>
      <c r="K178" s="65"/>
      <c r="L178" s="61" t="str">
        <f t="shared" si="55"/>
        <v/>
      </c>
      <c r="M178" s="4" t="str">
        <f t="shared" si="56"/>
        <v/>
      </c>
      <c r="N178" s="4" t="str">
        <f>IF(U178&lt;MIN($D$5,$D$10),"",INDEX($U$35:$Z169,1,B178+1))</f>
        <v/>
      </c>
      <c r="O178" s="5" t="str">
        <f t="shared" si="57"/>
        <v/>
      </c>
      <c r="P178" s="5">
        <f t="shared" si="64"/>
        <v>0</v>
      </c>
      <c r="Q178" s="351"/>
      <c r="R178" s="351"/>
      <c r="S178" s="19" t="str">
        <f t="shared" si="60"/>
        <v/>
      </c>
      <c r="T178" s="62" t="str">
        <f t="shared" si="61"/>
        <v/>
      </c>
      <c r="U178" s="25">
        <f t="shared" si="65"/>
        <v>0</v>
      </c>
      <c r="V178" s="21">
        <f t="shared" si="66"/>
        <v>0</v>
      </c>
      <c r="W178" s="4" t="str">
        <f t="shared" si="67"/>
        <v/>
      </c>
      <c r="X178" s="4" t="e">
        <f t="shared" si="58"/>
        <v>#VALUE!</v>
      </c>
      <c r="Y178" s="4">
        <f t="shared" si="68"/>
        <v>0</v>
      </c>
      <c r="Z178" s="4">
        <f t="shared" si="59"/>
        <v>0</v>
      </c>
      <c r="AA178" s="4" t="e">
        <f t="shared" si="69"/>
        <v>#VALUE!</v>
      </c>
      <c r="AB178" s="4" t="e">
        <f t="shared" si="70"/>
        <v>#VALUE!</v>
      </c>
      <c r="AC178" s="4" t="e">
        <f t="shared" si="62"/>
        <v>#VALUE!</v>
      </c>
      <c r="AD178" s="4" t="e">
        <f t="shared" si="71"/>
        <v>#VALUE!</v>
      </c>
      <c r="AE178" s="4" t="e">
        <f t="shared" si="63"/>
        <v>#VALUE!</v>
      </c>
      <c r="AF178" s="4" t="e">
        <f t="shared" si="72"/>
        <v>#VALUE!</v>
      </c>
      <c r="AG178" s="4" t="e">
        <f t="shared" si="73"/>
        <v>#VALUE!</v>
      </c>
      <c r="AH178" s="4" t="e">
        <f t="shared" si="74"/>
        <v>#VALUE!</v>
      </c>
      <c r="AI178" s="4" t="e">
        <f t="shared" si="75"/>
        <v>#VALUE!</v>
      </c>
      <c r="AJ178" s="4" t="e">
        <f t="shared" si="76"/>
        <v>#VALUE!</v>
      </c>
      <c r="AK178" s="4" t="e">
        <f t="shared" si="77"/>
        <v>#VALUE!</v>
      </c>
      <c r="AL178" s="4" t="e">
        <f t="shared" si="78"/>
        <v>#VALUE!</v>
      </c>
    </row>
    <row r="179" spans="1:38" ht="13.8" thickBot="1" x14ac:dyDescent="0.3">
      <c r="A179" s="350"/>
      <c r="B179" s="351"/>
      <c r="C179" s="351"/>
      <c r="D179" s="560"/>
      <c r="E179" s="561"/>
      <c r="F179" s="351"/>
      <c r="G179" s="354"/>
      <c r="H179" s="357"/>
      <c r="I179" s="353"/>
      <c r="J179" s="354"/>
      <c r="K179" s="65"/>
      <c r="L179" s="61" t="str">
        <f t="shared" ref="L179:L242" si="79">IF(U179&lt;MIN($D$5,$D$10),"",IF(U179&gt;=$D$24,V179/INDEX($E$30:$L$30,1,F179),V179/INDEX($E$17:$L$17,1,F179)))</f>
        <v/>
      </c>
      <c r="M179" s="4" t="str">
        <f t="shared" ref="M179:M242" si="80">IF(U179&lt;MIN($D$5,$D$10),"",INDEX(AA179:AF179,1,S179))</f>
        <v/>
      </c>
      <c r="N179" s="4" t="str">
        <f>IF(U179&lt;MIN($D$5,$D$10),"",INDEX($U$35:$Z170,1,B179+1))</f>
        <v/>
      </c>
      <c r="O179" s="5" t="str">
        <f t="shared" ref="O179:O242" si="81">IF(U179&lt;MIN($D$5,$D$10),"",M179-N179)</f>
        <v/>
      </c>
      <c r="P179" s="5">
        <f t="shared" si="64"/>
        <v>0</v>
      </c>
      <c r="Q179" s="351"/>
      <c r="R179" s="351"/>
      <c r="S179" s="19" t="str">
        <f t="shared" si="60"/>
        <v/>
      </c>
      <c r="T179" s="62" t="str">
        <f t="shared" si="61"/>
        <v/>
      </c>
      <c r="U179" s="25">
        <f t="shared" si="65"/>
        <v>0</v>
      </c>
      <c r="V179" s="21">
        <f t="shared" si="66"/>
        <v>0</v>
      </c>
      <c r="W179" s="4" t="str">
        <f t="shared" si="67"/>
        <v/>
      </c>
      <c r="X179" s="4" t="e">
        <f t="shared" ref="X179:X242" si="82">IF(U179&gt;=$D$24,INDEX($F$22:$K$23,W179,B179+1),INDEX($F$8:$K$9,W179,B179+1))</f>
        <v>#VALUE!</v>
      </c>
      <c r="Y179" s="4">
        <f t="shared" si="68"/>
        <v>0</v>
      </c>
      <c r="Z179" s="4">
        <f t="shared" ref="Z179:Z242" si="83">INDEX($P$25:$P$30,B179+1,1)</f>
        <v>0</v>
      </c>
      <c r="AA179" s="4" t="e">
        <f t="shared" si="69"/>
        <v>#VALUE!</v>
      </c>
      <c r="AB179" s="4" t="e">
        <f t="shared" si="70"/>
        <v>#VALUE!</v>
      </c>
      <c r="AC179" s="4" t="e">
        <f t="shared" si="62"/>
        <v>#VALUE!</v>
      </c>
      <c r="AD179" s="4" t="e">
        <f t="shared" si="71"/>
        <v>#VALUE!</v>
      </c>
      <c r="AE179" s="4" t="e">
        <f t="shared" si="63"/>
        <v>#VALUE!</v>
      </c>
      <c r="AF179" s="4" t="e">
        <f t="shared" si="72"/>
        <v>#VALUE!</v>
      </c>
      <c r="AG179" s="4" t="e">
        <f t="shared" si="73"/>
        <v>#VALUE!</v>
      </c>
      <c r="AH179" s="4" t="e">
        <f t="shared" si="74"/>
        <v>#VALUE!</v>
      </c>
      <c r="AI179" s="4" t="e">
        <f t="shared" si="75"/>
        <v>#VALUE!</v>
      </c>
      <c r="AJ179" s="4" t="e">
        <f t="shared" si="76"/>
        <v>#VALUE!</v>
      </c>
      <c r="AK179" s="4" t="e">
        <f t="shared" si="77"/>
        <v>#VALUE!</v>
      </c>
      <c r="AL179" s="4" t="e">
        <f t="shared" si="78"/>
        <v>#VALUE!</v>
      </c>
    </row>
    <row r="180" spans="1:38" ht="13.8" thickBot="1" x14ac:dyDescent="0.3">
      <c r="A180" s="350"/>
      <c r="B180" s="351"/>
      <c r="C180" s="351"/>
      <c r="D180" s="560"/>
      <c r="E180" s="561"/>
      <c r="F180" s="351"/>
      <c r="G180" s="354"/>
      <c r="H180" s="357"/>
      <c r="I180" s="353"/>
      <c r="J180" s="354"/>
      <c r="K180" s="65"/>
      <c r="L180" s="61" t="str">
        <f t="shared" si="79"/>
        <v/>
      </c>
      <c r="M180" s="4" t="str">
        <f t="shared" si="80"/>
        <v/>
      </c>
      <c r="N180" s="4" t="str">
        <f>IF(U180&lt;MIN($D$5,$D$10),"",INDEX($U$35:$Z171,1,B180+1))</f>
        <v/>
      </c>
      <c r="O180" s="5" t="str">
        <f t="shared" si="81"/>
        <v/>
      </c>
      <c r="P180" s="5">
        <f t="shared" si="64"/>
        <v>0</v>
      </c>
      <c r="Q180" s="351"/>
      <c r="R180" s="351"/>
      <c r="S180" s="19" t="str">
        <f t="shared" ref="S180:S243" si="84">IF(K180="None or HCV",1,IF(AND(K180="LIHTC",Q180=0),2,IF(AND(K180="LIHTC",Q180&gt;0),3,IF(AND(OR(K180="PBS8",K180="LIHTC &amp; PBS8"),C180="low"),4,IF(AND(K180="LIHTC &amp; PBS8",C180="HIGH"),5,IF(AND(K180="PBS8",C180="HIGH"),6,""))))))</f>
        <v/>
      </c>
      <c r="T180" s="62" t="str">
        <f t="shared" ref="T180:T243" si="85">IF(U180=0,"",IF(U180&lt;MIN($D$5,$D$10),"Date Error",IF(INDEX(AG180:AL180,1,S180)&lt;&gt;"","Possible Rent Error","")))</f>
        <v/>
      </c>
      <c r="U180" s="25">
        <f t="shared" si="65"/>
        <v>0</v>
      </c>
      <c r="V180" s="21">
        <f t="shared" si="66"/>
        <v>0</v>
      </c>
      <c r="W180" s="4" t="str">
        <f t="shared" si="67"/>
        <v/>
      </c>
      <c r="X180" s="4" t="e">
        <f t="shared" si="82"/>
        <v>#VALUE!</v>
      </c>
      <c r="Y180" s="4">
        <f t="shared" si="68"/>
        <v>0</v>
      </c>
      <c r="Z180" s="4">
        <f t="shared" si="83"/>
        <v>0</v>
      </c>
      <c r="AA180" s="4" t="e">
        <f t="shared" si="69"/>
        <v>#VALUE!</v>
      </c>
      <c r="AB180" s="4" t="e">
        <f t="shared" si="70"/>
        <v>#VALUE!</v>
      </c>
      <c r="AC180" s="4" t="e">
        <f t="shared" ref="AC180:AC243" si="86">IF(N180+R180&gt;Y180,Y180,IF(N180+Q180+R180&gt;X180,X180,MAX(X180,Y180)))</f>
        <v>#VALUE!</v>
      </c>
      <c r="AD180" s="4" t="e">
        <f t="shared" si="71"/>
        <v>#VALUE!</v>
      </c>
      <c r="AE180" s="4" t="e">
        <f t="shared" ref="AE180:AE243" si="87">IF(N180+R180&gt;Y180,Y180,IF(N180+Q180+R180&gt;X180,X180,MAX(X180,Y180)))</f>
        <v>#VALUE!</v>
      </c>
      <c r="AF180" s="4" t="e">
        <f t="shared" si="72"/>
        <v>#VALUE!</v>
      </c>
      <c r="AG180" s="4" t="e">
        <f t="shared" si="73"/>
        <v>#VALUE!</v>
      </c>
      <c r="AH180" s="4" t="e">
        <f t="shared" si="74"/>
        <v>#VALUE!</v>
      </c>
      <c r="AI180" s="4" t="e">
        <f t="shared" si="75"/>
        <v>#VALUE!</v>
      </c>
      <c r="AJ180" s="4" t="e">
        <f t="shared" si="76"/>
        <v>#VALUE!</v>
      </c>
      <c r="AK180" s="4" t="e">
        <f t="shared" si="77"/>
        <v>#VALUE!</v>
      </c>
      <c r="AL180" s="4" t="e">
        <f t="shared" si="78"/>
        <v>#VALUE!</v>
      </c>
    </row>
    <row r="181" spans="1:38" ht="13.8" thickBot="1" x14ac:dyDescent="0.3">
      <c r="A181" s="350"/>
      <c r="B181" s="351"/>
      <c r="C181" s="351"/>
      <c r="D181" s="560"/>
      <c r="E181" s="561"/>
      <c r="F181" s="351"/>
      <c r="G181" s="354"/>
      <c r="H181" s="357"/>
      <c r="I181" s="353"/>
      <c r="J181" s="354"/>
      <c r="K181" s="65"/>
      <c r="L181" s="61" t="str">
        <f t="shared" si="79"/>
        <v/>
      </c>
      <c r="M181" s="4" t="str">
        <f t="shared" si="80"/>
        <v/>
      </c>
      <c r="N181" s="4" t="str">
        <f>IF(U181&lt;MIN($D$5,$D$10),"",INDEX($U$35:$Z172,1,B181+1))</f>
        <v/>
      </c>
      <c r="O181" s="5" t="str">
        <f t="shared" si="81"/>
        <v/>
      </c>
      <c r="P181" s="5">
        <f t="shared" si="64"/>
        <v>0</v>
      </c>
      <c r="Q181" s="351"/>
      <c r="R181" s="351"/>
      <c r="S181" s="19" t="str">
        <f t="shared" si="84"/>
        <v/>
      </c>
      <c r="T181" s="62" t="str">
        <f t="shared" si="85"/>
        <v/>
      </c>
      <c r="U181" s="25">
        <f t="shared" si="65"/>
        <v>0</v>
      </c>
      <c r="V181" s="21">
        <f t="shared" si="66"/>
        <v>0</v>
      </c>
      <c r="W181" s="4" t="str">
        <f t="shared" si="67"/>
        <v/>
      </c>
      <c r="X181" s="4" t="e">
        <f t="shared" si="82"/>
        <v>#VALUE!</v>
      </c>
      <c r="Y181" s="4">
        <f t="shared" si="68"/>
        <v>0</v>
      </c>
      <c r="Z181" s="4">
        <f t="shared" si="83"/>
        <v>0</v>
      </c>
      <c r="AA181" s="4" t="e">
        <f t="shared" si="69"/>
        <v>#VALUE!</v>
      </c>
      <c r="AB181" s="4" t="e">
        <f t="shared" si="70"/>
        <v>#VALUE!</v>
      </c>
      <c r="AC181" s="4" t="e">
        <f t="shared" si="86"/>
        <v>#VALUE!</v>
      </c>
      <c r="AD181" s="4" t="e">
        <f t="shared" si="71"/>
        <v>#VALUE!</v>
      </c>
      <c r="AE181" s="4" t="e">
        <f t="shared" si="87"/>
        <v>#VALUE!</v>
      </c>
      <c r="AF181" s="4" t="e">
        <f t="shared" si="72"/>
        <v>#VALUE!</v>
      </c>
      <c r="AG181" s="4" t="e">
        <f t="shared" si="73"/>
        <v>#VALUE!</v>
      </c>
      <c r="AH181" s="4" t="e">
        <f t="shared" si="74"/>
        <v>#VALUE!</v>
      </c>
      <c r="AI181" s="4" t="e">
        <f t="shared" si="75"/>
        <v>#VALUE!</v>
      </c>
      <c r="AJ181" s="4" t="e">
        <f t="shared" si="76"/>
        <v>#VALUE!</v>
      </c>
      <c r="AK181" s="4" t="e">
        <f t="shared" si="77"/>
        <v>#VALUE!</v>
      </c>
      <c r="AL181" s="4" t="e">
        <f t="shared" si="78"/>
        <v>#VALUE!</v>
      </c>
    </row>
    <row r="182" spans="1:38" ht="13.8" thickBot="1" x14ac:dyDescent="0.3">
      <c r="A182" s="350"/>
      <c r="B182" s="351"/>
      <c r="C182" s="351"/>
      <c r="D182" s="560"/>
      <c r="E182" s="561"/>
      <c r="F182" s="351"/>
      <c r="G182" s="354"/>
      <c r="H182" s="357"/>
      <c r="I182" s="353"/>
      <c r="J182" s="354"/>
      <c r="K182" s="65"/>
      <c r="L182" s="61" t="str">
        <f t="shared" si="79"/>
        <v/>
      </c>
      <c r="M182" s="4" t="str">
        <f t="shared" si="80"/>
        <v/>
      </c>
      <c r="N182" s="4" t="str">
        <f>IF(U182&lt;MIN($D$5,$D$10),"",INDEX($U$35:$Z173,1,B182+1))</f>
        <v/>
      </c>
      <c r="O182" s="5" t="str">
        <f t="shared" si="81"/>
        <v/>
      </c>
      <c r="P182" s="5">
        <f t="shared" si="64"/>
        <v>0</v>
      </c>
      <c r="Q182" s="351"/>
      <c r="R182" s="351"/>
      <c r="S182" s="19" t="str">
        <f t="shared" si="84"/>
        <v/>
      </c>
      <c r="T182" s="62" t="str">
        <f t="shared" si="85"/>
        <v/>
      </c>
      <c r="U182" s="25">
        <f t="shared" si="65"/>
        <v>0</v>
      </c>
      <c r="V182" s="21">
        <f t="shared" si="66"/>
        <v>0</v>
      </c>
      <c r="W182" s="4" t="str">
        <f t="shared" si="67"/>
        <v/>
      </c>
      <c r="X182" s="4" t="e">
        <f t="shared" si="82"/>
        <v>#VALUE!</v>
      </c>
      <c r="Y182" s="4">
        <f t="shared" si="68"/>
        <v>0</v>
      </c>
      <c r="Z182" s="4">
        <f t="shared" si="83"/>
        <v>0</v>
      </c>
      <c r="AA182" s="4" t="e">
        <f t="shared" si="69"/>
        <v>#VALUE!</v>
      </c>
      <c r="AB182" s="4" t="e">
        <f t="shared" si="70"/>
        <v>#VALUE!</v>
      </c>
      <c r="AC182" s="4" t="e">
        <f t="shared" si="86"/>
        <v>#VALUE!</v>
      </c>
      <c r="AD182" s="4" t="e">
        <f t="shared" si="71"/>
        <v>#VALUE!</v>
      </c>
      <c r="AE182" s="4" t="e">
        <f t="shared" si="87"/>
        <v>#VALUE!</v>
      </c>
      <c r="AF182" s="4" t="e">
        <f t="shared" si="72"/>
        <v>#VALUE!</v>
      </c>
      <c r="AG182" s="4" t="e">
        <f t="shared" si="73"/>
        <v>#VALUE!</v>
      </c>
      <c r="AH182" s="4" t="e">
        <f t="shared" si="74"/>
        <v>#VALUE!</v>
      </c>
      <c r="AI182" s="4" t="e">
        <f t="shared" si="75"/>
        <v>#VALUE!</v>
      </c>
      <c r="AJ182" s="4" t="e">
        <f t="shared" si="76"/>
        <v>#VALUE!</v>
      </c>
      <c r="AK182" s="4" t="e">
        <f t="shared" si="77"/>
        <v>#VALUE!</v>
      </c>
      <c r="AL182" s="4" t="e">
        <f t="shared" si="78"/>
        <v>#VALUE!</v>
      </c>
    </row>
    <row r="183" spans="1:38" ht="13.8" thickBot="1" x14ac:dyDescent="0.3">
      <c r="A183" s="350"/>
      <c r="B183" s="351"/>
      <c r="C183" s="351"/>
      <c r="D183" s="560"/>
      <c r="E183" s="561"/>
      <c r="F183" s="351"/>
      <c r="G183" s="354"/>
      <c r="H183" s="357"/>
      <c r="I183" s="353"/>
      <c r="J183" s="354"/>
      <c r="K183" s="65"/>
      <c r="L183" s="61" t="str">
        <f t="shared" si="79"/>
        <v/>
      </c>
      <c r="M183" s="4" t="str">
        <f t="shared" si="80"/>
        <v/>
      </c>
      <c r="N183" s="4" t="str">
        <f>IF(U183&lt;MIN($D$5,$D$10),"",INDEX($U$35:$Z174,1,B183+1))</f>
        <v/>
      </c>
      <c r="O183" s="5" t="str">
        <f t="shared" si="81"/>
        <v/>
      </c>
      <c r="P183" s="5">
        <f t="shared" si="64"/>
        <v>0</v>
      </c>
      <c r="Q183" s="351"/>
      <c r="R183" s="351"/>
      <c r="S183" s="19" t="str">
        <f t="shared" si="84"/>
        <v/>
      </c>
      <c r="T183" s="62" t="str">
        <f t="shared" si="85"/>
        <v/>
      </c>
      <c r="U183" s="25">
        <f t="shared" si="65"/>
        <v>0</v>
      </c>
      <c r="V183" s="21">
        <f t="shared" si="66"/>
        <v>0</v>
      </c>
      <c r="W183" s="4" t="str">
        <f t="shared" si="67"/>
        <v/>
      </c>
      <c r="X183" s="4" t="e">
        <f t="shared" si="82"/>
        <v>#VALUE!</v>
      </c>
      <c r="Y183" s="4">
        <f t="shared" si="68"/>
        <v>0</v>
      </c>
      <c r="Z183" s="4">
        <f t="shared" si="83"/>
        <v>0</v>
      </c>
      <c r="AA183" s="4" t="e">
        <f t="shared" si="69"/>
        <v>#VALUE!</v>
      </c>
      <c r="AB183" s="4" t="e">
        <f t="shared" si="70"/>
        <v>#VALUE!</v>
      </c>
      <c r="AC183" s="4" t="e">
        <f t="shared" si="86"/>
        <v>#VALUE!</v>
      </c>
      <c r="AD183" s="4" t="e">
        <f t="shared" si="71"/>
        <v>#VALUE!</v>
      </c>
      <c r="AE183" s="4" t="e">
        <f t="shared" si="87"/>
        <v>#VALUE!</v>
      </c>
      <c r="AF183" s="4" t="e">
        <f t="shared" si="72"/>
        <v>#VALUE!</v>
      </c>
      <c r="AG183" s="4" t="e">
        <f t="shared" si="73"/>
        <v>#VALUE!</v>
      </c>
      <c r="AH183" s="4" t="e">
        <f t="shared" si="74"/>
        <v>#VALUE!</v>
      </c>
      <c r="AI183" s="4" t="e">
        <f t="shared" si="75"/>
        <v>#VALUE!</v>
      </c>
      <c r="AJ183" s="4" t="e">
        <f t="shared" si="76"/>
        <v>#VALUE!</v>
      </c>
      <c r="AK183" s="4" t="e">
        <f t="shared" si="77"/>
        <v>#VALUE!</v>
      </c>
      <c r="AL183" s="4" t="e">
        <f t="shared" si="78"/>
        <v>#VALUE!</v>
      </c>
    </row>
    <row r="184" spans="1:38" ht="13.8" thickBot="1" x14ac:dyDescent="0.3">
      <c r="A184" s="350"/>
      <c r="B184" s="351"/>
      <c r="C184" s="351"/>
      <c r="D184" s="560"/>
      <c r="E184" s="561"/>
      <c r="F184" s="351"/>
      <c r="G184" s="354"/>
      <c r="H184" s="357"/>
      <c r="I184" s="353"/>
      <c r="J184" s="354"/>
      <c r="K184" s="65"/>
      <c r="L184" s="61" t="str">
        <f t="shared" si="79"/>
        <v/>
      </c>
      <c r="M184" s="4" t="str">
        <f t="shared" si="80"/>
        <v/>
      </c>
      <c r="N184" s="4" t="str">
        <f>IF(U184&lt;MIN($D$5,$D$10),"",INDEX($U$35:$Z175,1,B184+1))</f>
        <v/>
      </c>
      <c r="O184" s="5" t="str">
        <f t="shared" si="81"/>
        <v/>
      </c>
      <c r="P184" s="5">
        <f t="shared" si="64"/>
        <v>0</v>
      </c>
      <c r="Q184" s="351"/>
      <c r="R184" s="351"/>
      <c r="S184" s="19" t="str">
        <f t="shared" si="84"/>
        <v/>
      </c>
      <c r="T184" s="62" t="str">
        <f t="shared" si="85"/>
        <v/>
      </c>
      <c r="U184" s="25">
        <f t="shared" si="65"/>
        <v>0</v>
      </c>
      <c r="V184" s="21">
        <f t="shared" si="66"/>
        <v>0</v>
      </c>
      <c r="W184" s="4" t="str">
        <f t="shared" si="67"/>
        <v/>
      </c>
      <c r="X184" s="4" t="e">
        <f t="shared" si="82"/>
        <v>#VALUE!</v>
      </c>
      <c r="Y184" s="4">
        <f t="shared" si="68"/>
        <v>0</v>
      </c>
      <c r="Z184" s="4">
        <f t="shared" si="83"/>
        <v>0</v>
      </c>
      <c r="AA184" s="4" t="e">
        <f t="shared" si="69"/>
        <v>#VALUE!</v>
      </c>
      <c r="AB184" s="4" t="e">
        <f t="shared" si="70"/>
        <v>#VALUE!</v>
      </c>
      <c r="AC184" s="4" t="e">
        <f t="shared" si="86"/>
        <v>#VALUE!</v>
      </c>
      <c r="AD184" s="4" t="e">
        <f t="shared" si="71"/>
        <v>#VALUE!</v>
      </c>
      <c r="AE184" s="4" t="e">
        <f t="shared" si="87"/>
        <v>#VALUE!</v>
      </c>
      <c r="AF184" s="4" t="e">
        <f t="shared" si="72"/>
        <v>#VALUE!</v>
      </c>
      <c r="AG184" s="4" t="e">
        <f t="shared" si="73"/>
        <v>#VALUE!</v>
      </c>
      <c r="AH184" s="4" t="e">
        <f t="shared" si="74"/>
        <v>#VALUE!</v>
      </c>
      <c r="AI184" s="4" t="e">
        <f t="shared" si="75"/>
        <v>#VALUE!</v>
      </c>
      <c r="AJ184" s="4" t="e">
        <f t="shared" si="76"/>
        <v>#VALUE!</v>
      </c>
      <c r="AK184" s="4" t="e">
        <f t="shared" si="77"/>
        <v>#VALUE!</v>
      </c>
      <c r="AL184" s="4" t="e">
        <f t="shared" si="78"/>
        <v>#VALUE!</v>
      </c>
    </row>
    <row r="185" spans="1:38" ht="13.8" thickBot="1" x14ac:dyDescent="0.3">
      <c r="A185" s="350"/>
      <c r="B185" s="351"/>
      <c r="C185" s="351"/>
      <c r="D185" s="560"/>
      <c r="E185" s="561"/>
      <c r="F185" s="351"/>
      <c r="G185" s="354"/>
      <c r="H185" s="357"/>
      <c r="I185" s="353"/>
      <c r="J185" s="354"/>
      <c r="K185" s="65"/>
      <c r="L185" s="61" t="str">
        <f t="shared" si="79"/>
        <v/>
      </c>
      <c r="M185" s="4" t="str">
        <f t="shared" si="80"/>
        <v/>
      </c>
      <c r="N185" s="4" t="str">
        <f>IF(U185&lt;MIN($D$5,$D$10),"",INDEX($U$35:$Z176,1,B185+1))</f>
        <v/>
      </c>
      <c r="O185" s="5" t="str">
        <f t="shared" si="81"/>
        <v/>
      </c>
      <c r="P185" s="5">
        <f t="shared" si="64"/>
        <v>0</v>
      </c>
      <c r="Q185" s="351"/>
      <c r="R185" s="351"/>
      <c r="S185" s="19" t="str">
        <f t="shared" si="84"/>
        <v/>
      </c>
      <c r="T185" s="62" t="str">
        <f t="shared" si="85"/>
        <v/>
      </c>
      <c r="U185" s="25">
        <f t="shared" si="65"/>
        <v>0</v>
      </c>
      <c r="V185" s="21">
        <f t="shared" si="66"/>
        <v>0</v>
      </c>
      <c r="W185" s="4" t="str">
        <f t="shared" si="67"/>
        <v/>
      </c>
      <c r="X185" s="4" t="e">
        <f t="shared" si="82"/>
        <v>#VALUE!</v>
      </c>
      <c r="Y185" s="4">
        <f t="shared" si="68"/>
        <v>0</v>
      </c>
      <c r="Z185" s="4">
        <f t="shared" si="83"/>
        <v>0</v>
      </c>
      <c r="AA185" s="4" t="e">
        <f t="shared" si="69"/>
        <v>#VALUE!</v>
      </c>
      <c r="AB185" s="4" t="e">
        <f t="shared" si="70"/>
        <v>#VALUE!</v>
      </c>
      <c r="AC185" s="4" t="e">
        <f t="shared" si="86"/>
        <v>#VALUE!</v>
      </c>
      <c r="AD185" s="4" t="e">
        <f t="shared" si="71"/>
        <v>#VALUE!</v>
      </c>
      <c r="AE185" s="4" t="e">
        <f t="shared" si="87"/>
        <v>#VALUE!</v>
      </c>
      <c r="AF185" s="4" t="e">
        <f t="shared" si="72"/>
        <v>#VALUE!</v>
      </c>
      <c r="AG185" s="4" t="e">
        <f t="shared" si="73"/>
        <v>#VALUE!</v>
      </c>
      <c r="AH185" s="4" t="e">
        <f t="shared" si="74"/>
        <v>#VALUE!</v>
      </c>
      <c r="AI185" s="4" t="e">
        <f t="shared" si="75"/>
        <v>#VALUE!</v>
      </c>
      <c r="AJ185" s="4" t="e">
        <f t="shared" si="76"/>
        <v>#VALUE!</v>
      </c>
      <c r="AK185" s="4" t="e">
        <f t="shared" si="77"/>
        <v>#VALUE!</v>
      </c>
      <c r="AL185" s="4" t="e">
        <f t="shared" si="78"/>
        <v>#VALUE!</v>
      </c>
    </row>
    <row r="186" spans="1:38" ht="13.8" thickBot="1" x14ac:dyDescent="0.3">
      <c r="A186" s="350"/>
      <c r="B186" s="351"/>
      <c r="C186" s="351"/>
      <c r="D186" s="560"/>
      <c r="E186" s="561"/>
      <c r="F186" s="351"/>
      <c r="G186" s="354"/>
      <c r="H186" s="357"/>
      <c r="I186" s="353"/>
      <c r="J186" s="354"/>
      <c r="K186" s="65"/>
      <c r="L186" s="61" t="str">
        <f t="shared" si="79"/>
        <v/>
      </c>
      <c r="M186" s="4" t="str">
        <f t="shared" si="80"/>
        <v/>
      </c>
      <c r="N186" s="4" t="str">
        <f>IF(U186&lt;MIN($D$5,$D$10),"",INDEX($U$35:$Z177,1,B186+1))</f>
        <v/>
      </c>
      <c r="O186" s="5" t="str">
        <f t="shared" si="81"/>
        <v/>
      </c>
      <c r="P186" s="5">
        <f t="shared" si="64"/>
        <v>0</v>
      </c>
      <c r="Q186" s="351"/>
      <c r="R186" s="351"/>
      <c r="S186" s="19" t="str">
        <f t="shared" si="84"/>
        <v/>
      </c>
      <c r="T186" s="62" t="str">
        <f t="shared" si="85"/>
        <v/>
      </c>
      <c r="U186" s="25">
        <f t="shared" si="65"/>
        <v>0</v>
      </c>
      <c r="V186" s="21">
        <f t="shared" si="66"/>
        <v>0</v>
      </c>
      <c r="W186" s="4" t="str">
        <f t="shared" si="67"/>
        <v/>
      </c>
      <c r="X186" s="4" t="e">
        <f t="shared" si="82"/>
        <v>#VALUE!</v>
      </c>
      <c r="Y186" s="4">
        <f t="shared" si="68"/>
        <v>0</v>
      </c>
      <c r="Z186" s="4">
        <f t="shared" si="83"/>
        <v>0</v>
      </c>
      <c r="AA186" s="4" t="e">
        <f t="shared" si="69"/>
        <v>#VALUE!</v>
      </c>
      <c r="AB186" s="4" t="e">
        <f t="shared" si="70"/>
        <v>#VALUE!</v>
      </c>
      <c r="AC186" s="4" t="e">
        <f t="shared" si="86"/>
        <v>#VALUE!</v>
      </c>
      <c r="AD186" s="4" t="e">
        <f t="shared" si="71"/>
        <v>#VALUE!</v>
      </c>
      <c r="AE186" s="4" t="e">
        <f t="shared" si="87"/>
        <v>#VALUE!</v>
      </c>
      <c r="AF186" s="4" t="e">
        <f t="shared" si="72"/>
        <v>#VALUE!</v>
      </c>
      <c r="AG186" s="4" t="e">
        <f t="shared" si="73"/>
        <v>#VALUE!</v>
      </c>
      <c r="AH186" s="4" t="e">
        <f t="shared" si="74"/>
        <v>#VALUE!</v>
      </c>
      <c r="AI186" s="4" t="e">
        <f t="shared" si="75"/>
        <v>#VALUE!</v>
      </c>
      <c r="AJ186" s="4" t="e">
        <f t="shared" si="76"/>
        <v>#VALUE!</v>
      </c>
      <c r="AK186" s="4" t="e">
        <f t="shared" si="77"/>
        <v>#VALUE!</v>
      </c>
      <c r="AL186" s="4" t="e">
        <f t="shared" si="78"/>
        <v>#VALUE!</v>
      </c>
    </row>
    <row r="187" spans="1:38" ht="13.8" thickBot="1" x14ac:dyDescent="0.3">
      <c r="A187" s="350"/>
      <c r="B187" s="351"/>
      <c r="C187" s="351"/>
      <c r="D187" s="560"/>
      <c r="E187" s="561"/>
      <c r="F187" s="351"/>
      <c r="G187" s="354"/>
      <c r="H187" s="357"/>
      <c r="I187" s="353"/>
      <c r="J187" s="354"/>
      <c r="K187" s="65"/>
      <c r="L187" s="61" t="str">
        <f t="shared" si="79"/>
        <v/>
      </c>
      <c r="M187" s="4" t="str">
        <f t="shared" si="80"/>
        <v/>
      </c>
      <c r="N187" s="4" t="str">
        <f>IF(U187&lt;MIN($D$5,$D$10),"",INDEX($U$35:$Z178,1,B187+1))</f>
        <v/>
      </c>
      <c r="O187" s="5" t="str">
        <f t="shared" si="81"/>
        <v/>
      </c>
      <c r="P187" s="5">
        <f t="shared" si="64"/>
        <v>0</v>
      </c>
      <c r="Q187" s="351"/>
      <c r="R187" s="351"/>
      <c r="S187" s="19" t="str">
        <f t="shared" si="84"/>
        <v/>
      </c>
      <c r="T187" s="62" t="str">
        <f t="shared" si="85"/>
        <v/>
      </c>
      <c r="U187" s="25">
        <f t="shared" si="65"/>
        <v>0</v>
      </c>
      <c r="V187" s="21">
        <f t="shared" si="66"/>
        <v>0</v>
      </c>
      <c r="W187" s="4" t="str">
        <f t="shared" si="67"/>
        <v/>
      </c>
      <c r="X187" s="4" t="e">
        <f t="shared" si="82"/>
        <v>#VALUE!</v>
      </c>
      <c r="Y187" s="4">
        <f t="shared" si="68"/>
        <v>0</v>
      </c>
      <c r="Z187" s="4">
        <f t="shared" si="83"/>
        <v>0</v>
      </c>
      <c r="AA187" s="4" t="e">
        <f t="shared" si="69"/>
        <v>#VALUE!</v>
      </c>
      <c r="AB187" s="4" t="e">
        <f t="shared" si="70"/>
        <v>#VALUE!</v>
      </c>
      <c r="AC187" s="4" t="e">
        <f t="shared" si="86"/>
        <v>#VALUE!</v>
      </c>
      <c r="AD187" s="4" t="e">
        <f t="shared" si="71"/>
        <v>#VALUE!</v>
      </c>
      <c r="AE187" s="4" t="e">
        <f t="shared" si="87"/>
        <v>#VALUE!</v>
      </c>
      <c r="AF187" s="4" t="e">
        <f t="shared" si="72"/>
        <v>#VALUE!</v>
      </c>
      <c r="AG187" s="4" t="e">
        <f t="shared" si="73"/>
        <v>#VALUE!</v>
      </c>
      <c r="AH187" s="4" t="e">
        <f t="shared" si="74"/>
        <v>#VALUE!</v>
      </c>
      <c r="AI187" s="4" t="e">
        <f t="shared" si="75"/>
        <v>#VALUE!</v>
      </c>
      <c r="AJ187" s="4" t="e">
        <f t="shared" si="76"/>
        <v>#VALUE!</v>
      </c>
      <c r="AK187" s="4" t="e">
        <f t="shared" si="77"/>
        <v>#VALUE!</v>
      </c>
      <c r="AL187" s="4" t="e">
        <f t="shared" si="78"/>
        <v>#VALUE!</v>
      </c>
    </row>
    <row r="188" spans="1:38" ht="13.8" thickBot="1" x14ac:dyDescent="0.3">
      <c r="A188" s="350"/>
      <c r="B188" s="351"/>
      <c r="C188" s="351"/>
      <c r="D188" s="560"/>
      <c r="E188" s="561"/>
      <c r="F188" s="351"/>
      <c r="G188" s="354"/>
      <c r="H188" s="357"/>
      <c r="I188" s="353"/>
      <c r="J188" s="354"/>
      <c r="K188" s="65"/>
      <c r="L188" s="61" t="str">
        <f t="shared" si="79"/>
        <v/>
      </c>
      <c r="M188" s="4" t="str">
        <f t="shared" si="80"/>
        <v/>
      </c>
      <c r="N188" s="4" t="str">
        <f>IF(U188&lt;MIN($D$5,$D$10),"",INDEX($U$35:$Z179,1,B188+1))</f>
        <v/>
      </c>
      <c r="O188" s="5" t="str">
        <f t="shared" si="81"/>
        <v/>
      </c>
      <c r="P188" s="5">
        <f t="shared" si="64"/>
        <v>0</v>
      </c>
      <c r="Q188" s="351"/>
      <c r="R188" s="351"/>
      <c r="S188" s="19" t="str">
        <f t="shared" si="84"/>
        <v/>
      </c>
      <c r="T188" s="62" t="str">
        <f t="shared" si="85"/>
        <v/>
      </c>
      <c r="U188" s="25">
        <f t="shared" si="65"/>
        <v>0</v>
      </c>
      <c r="V188" s="21">
        <f t="shared" si="66"/>
        <v>0</v>
      </c>
      <c r="W188" s="4" t="str">
        <f t="shared" si="67"/>
        <v/>
      </c>
      <c r="X188" s="4" t="e">
        <f t="shared" si="82"/>
        <v>#VALUE!</v>
      </c>
      <c r="Y188" s="4">
        <f t="shared" si="68"/>
        <v>0</v>
      </c>
      <c r="Z188" s="4">
        <f t="shared" si="83"/>
        <v>0</v>
      </c>
      <c r="AA188" s="4" t="e">
        <f t="shared" si="69"/>
        <v>#VALUE!</v>
      </c>
      <c r="AB188" s="4" t="e">
        <f t="shared" si="70"/>
        <v>#VALUE!</v>
      </c>
      <c r="AC188" s="4" t="e">
        <f t="shared" si="86"/>
        <v>#VALUE!</v>
      </c>
      <c r="AD188" s="4" t="e">
        <f t="shared" si="71"/>
        <v>#VALUE!</v>
      </c>
      <c r="AE188" s="4" t="e">
        <f t="shared" si="87"/>
        <v>#VALUE!</v>
      </c>
      <c r="AF188" s="4" t="e">
        <f t="shared" si="72"/>
        <v>#VALUE!</v>
      </c>
      <c r="AG188" s="4" t="e">
        <f t="shared" si="73"/>
        <v>#VALUE!</v>
      </c>
      <c r="AH188" s="4" t="e">
        <f t="shared" si="74"/>
        <v>#VALUE!</v>
      </c>
      <c r="AI188" s="4" t="e">
        <f t="shared" si="75"/>
        <v>#VALUE!</v>
      </c>
      <c r="AJ188" s="4" t="e">
        <f t="shared" si="76"/>
        <v>#VALUE!</v>
      </c>
      <c r="AK188" s="4" t="e">
        <f t="shared" si="77"/>
        <v>#VALUE!</v>
      </c>
      <c r="AL188" s="4" t="e">
        <f t="shared" si="78"/>
        <v>#VALUE!</v>
      </c>
    </row>
    <row r="189" spans="1:38" ht="13.8" thickBot="1" x14ac:dyDescent="0.3">
      <c r="A189" s="350"/>
      <c r="B189" s="351"/>
      <c r="C189" s="351"/>
      <c r="D189" s="560"/>
      <c r="E189" s="561"/>
      <c r="F189" s="351"/>
      <c r="G189" s="354"/>
      <c r="H189" s="357"/>
      <c r="I189" s="353"/>
      <c r="J189" s="354"/>
      <c r="K189" s="65"/>
      <c r="L189" s="61" t="str">
        <f t="shared" si="79"/>
        <v/>
      </c>
      <c r="M189" s="4" t="str">
        <f t="shared" si="80"/>
        <v/>
      </c>
      <c r="N189" s="4" t="str">
        <f>IF(U189&lt;MIN($D$5,$D$10),"",INDEX($U$35:$Z180,1,B189+1))</f>
        <v/>
      </c>
      <c r="O189" s="5" t="str">
        <f t="shared" si="81"/>
        <v/>
      </c>
      <c r="P189" s="5">
        <f t="shared" si="64"/>
        <v>0</v>
      </c>
      <c r="Q189" s="351"/>
      <c r="R189" s="351"/>
      <c r="S189" s="19" t="str">
        <f t="shared" si="84"/>
        <v/>
      </c>
      <c r="T189" s="62" t="str">
        <f t="shared" si="85"/>
        <v/>
      </c>
      <c r="U189" s="25">
        <f t="shared" si="65"/>
        <v>0</v>
      </c>
      <c r="V189" s="21">
        <f t="shared" si="66"/>
        <v>0</v>
      </c>
      <c r="W189" s="4" t="str">
        <f t="shared" si="67"/>
        <v/>
      </c>
      <c r="X189" s="4" t="e">
        <f t="shared" si="82"/>
        <v>#VALUE!</v>
      </c>
      <c r="Y189" s="4">
        <f t="shared" si="68"/>
        <v>0</v>
      </c>
      <c r="Z189" s="4">
        <f t="shared" si="83"/>
        <v>0</v>
      </c>
      <c r="AA189" s="4" t="e">
        <f t="shared" si="69"/>
        <v>#VALUE!</v>
      </c>
      <c r="AB189" s="4" t="e">
        <f t="shared" si="70"/>
        <v>#VALUE!</v>
      </c>
      <c r="AC189" s="4" t="e">
        <f t="shared" si="86"/>
        <v>#VALUE!</v>
      </c>
      <c r="AD189" s="4" t="e">
        <f t="shared" si="71"/>
        <v>#VALUE!</v>
      </c>
      <c r="AE189" s="4" t="e">
        <f t="shared" si="87"/>
        <v>#VALUE!</v>
      </c>
      <c r="AF189" s="4" t="e">
        <f t="shared" si="72"/>
        <v>#VALUE!</v>
      </c>
      <c r="AG189" s="4" t="e">
        <f t="shared" si="73"/>
        <v>#VALUE!</v>
      </c>
      <c r="AH189" s="4" t="e">
        <f t="shared" si="74"/>
        <v>#VALUE!</v>
      </c>
      <c r="AI189" s="4" t="e">
        <f t="shared" si="75"/>
        <v>#VALUE!</v>
      </c>
      <c r="AJ189" s="4" t="e">
        <f t="shared" si="76"/>
        <v>#VALUE!</v>
      </c>
      <c r="AK189" s="4" t="e">
        <f t="shared" si="77"/>
        <v>#VALUE!</v>
      </c>
      <c r="AL189" s="4" t="e">
        <f t="shared" si="78"/>
        <v>#VALUE!</v>
      </c>
    </row>
    <row r="190" spans="1:38" ht="13.8" thickBot="1" x14ac:dyDescent="0.3">
      <c r="A190" s="350"/>
      <c r="B190" s="351"/>
      <c r="C190" s="351"/>
      <c r="D190" s="560"/>
      <c r="E190" s="561"/>
      <c r="F190" s="351"/>
      <c r="G190" s="354"/>
      <c r="H190" s="357"/>
      <c r="I190" s="353"/>
      <c r="J190" s="354"/>
      <c r="K190" s="65"/>
      <c r="L190" s="61" t="str">
        <f t="shared" si="79"/>
        <v/>
      </c>
      <c r="M190" s="4" t="str">
        <f t="shared" si="80"/>
        <v/>
      </c>
      <c r="N190" s="4" t="str">
        <f>IF(U190&lt;MIN($D$5,$D$10),"",INDEX($U$35:$Z181,1,B190+1))</f>
        <v/>
      </c>
      <c r="O190" s="5" t="str">
        <f t="shared" si="81"/>
        <v/>
      </c>
      <c r="P190" s="5">
        <f t="shared" si="64"/>
        <v>0</v>
      </c>
      <c r="Q190" s="351"/>
      <c r="R190" s="351"/>
      <c r="S190" s="19" t="str">
        <f t="shared" si="84"/>
        <v/>
      </c>
      <c r="T190" s="62" t="str">
        <f t="shared" si="85"/>
        <v/>
      </c>
      <c r="U190" s="25">
        <f t="shared" si="65"/>
        <v>0</v>
      </c>
      <c r="V190" s="21">
        <f t="shared" si="66"/>
        <v>0</v>
      </c>
      <c r="W190" s="4" t="str">
        <f t="shared" si="67"/>
        <v/>
      </c>
      <c r="X190" s="4" t="e">
        <f t="shared" si="82"/>
        <v>#VALUE!</v>
      </c>
      <c r="Y190" s="4">
        <f t="shared" si="68"/>
        <v>0</v>
      </c>
      <c r="Z190" s="4">
        <f t="shared" si="83"/>
        <v>0</v>
      </c>
      <c r="AA190" s="4" t="e">
        <f t="shared" si="69"/>
        <v>#VALUE!</v>
      </c>
      <c r="AB190" s="4" t="e">
        <f t="shared" si="70"/>
        <v>#VALUE!</v>
      </c>
      <c r="AC190" s="4" t="e">
        <f t="shared" si="86"/>
        <v>#VALUE!</v>
      </c>
      <c r="AD190" s="4" t="e">
        <f t="shared" si="71"/>
        <v>#VALUE!</v>
      </c>
      <c r="AE190" s="4" t="e">
        <f t="shared" si="87"/>
        <v>#VALUE!</v>
      </c>
      <c r="AF190" s="4" t="e">
        <f t="shared" si="72"/>
        <v>#VALUE!</v>
      </c>
      <c r="AG190" s="4" t="e">
        <f t="shared" si="73"/>
        <v>#VALUE!</v>
      </c>
      <c r="AH190" s="4" t="e">
        <f t="shared" si="74"/>
        <v>#VALUE!</v>
      </c>
      <c r="AI190" s="4" t="e">
        <f t="shared" si="75"/>
        <v>#VALUE!</v>
      </c>
      <c r="AJ190" s="4" t="e">
        <f t="shared" si="76"/>
        <v>#VALUE!</v>
      </c>
      <c r="AK190" s="4" t="e">
        <f t="shared" si="77"/>
        <v>#VALUE!</v>
      </c>
      <c r="AL190" s="4" t="e">
        <f t="shared" si="78"/>
        <v>#VALUE!</v>
      </c>
    </row>
    <row r="191" spans="1:38" ht="13.8" thickBot="1" x14ac:dyDescent="0.3">
      <c r="A191" s="350"/>
      <c r="B191" s="351"/>
      <c r="C191" s="351"/>
      <c r="D191" s="560"/>
      <c r="E191" s="561"/>
      <c r="F191" s="351"/>
      <c r="G191" s="354"/>
      <c r="H191" s="357"/>
      <c r="I191" s="353"/>
      <c r="J191" s="354"/>
      <c r="K191" s="65"/>
      <c r="L191" s="61" t="str">
        <f t="shared" si="79"/>
        <v/>
      </c>
      <c r="M191" s="4" t="str">
        <f t="shared" si="80"/>
        <v/>
      </c>
      <c r="N191" s="4" t="str">
        <f>IF(U191&lt;MIN($D$5,$D$10),"",INDEX($U$35:$Z182,1,B191+1))</f>
        <v/>
      </c>
      <c r="O191" s="5" t="str">
        <f t="shared" si="81"/>
        <v/>
      </c>
      <c r="P191" s="5">
        <f t="shared" si="64"/>
        <v>0</v>
      </c>
      <c r="Q191" s="351"/>
      <c r="R191" s="351"/>
      <c r="S191" s="19" t="str">
        <f t="shared" si="84"/>
        <v/>
      </c>
      <c r="T191" s="62" t="str">
        <f t="shared" si="85"/>
        <v/>
      </c>
      <c r="U191" s="25">
        <f t="shared" si="65"/>
        <v>0</v>
      </c>
      <c r="V191" s="21">
        <f t="shared" si="66"/>
        <v>0</v>
      </c>
      <c r="W191" s="4" t="str">
        <f t="shared" si="67"/>
        <v/>
      </c>
      <c r="X191" s="4" t="e">
        <f t="shared" si="82"/>
        <v>#VALUE!</v>
      </c>
      <c r="Y191" s="4">
        <f t="shared" si="68"/>
        <v>0</v>
      </c>
      <c r="Z191" s="4">
        <f t="shared" si="83"/>
        <v>0</v>
      </c>
      <c r="AA191" s="4" t="e">
        <f t="shared" si="69"/>
        <v>#VALUE!</v>
      </c>
      <c r="AB191" s="4" t="e">
        <f t="shared" si="70"/>
        <v>#VALUE!</v>
      </c>
      <c r="AC191" s="4" t="e">
        <f t="shared" si="86"/>
        <v>#VALUE!</v>
      </c>
      <c r="AD191" s="4" t="e">
        <f t="shared" si="71"/>
        <v>#VALUE!</v>
      </c>
      <c r="AE191" s="4" t="e">
        <f t="shared" si="87"/>
        <v>#VALUE!</v>
      </c>
      <c r="AF191" s="4" t="e">
        <f t="shared" si="72"/>
        <v>#VALUE!</v>
      </c>
      <c r="AG191" s="4" t="e">
        <f t="shared" si="73"/>
        <v>#VALUE!</v>
      </c>
      <c r="AH191" s="4" t="e">
        <f t="shared" si="74"/>
        <v>#VALUE!</v>
      </c>
      <c r="AI191" s="4" t="e">
        <f t="shared" si="75"/>
        <v>#VALUE!</v>
      </c>
      <c r="AJ191" s="4" t="e">
        <f t="shared" si="76"/>
        <v>#VALUE!</v>
      </c>
      <c r="AK191" s="4" t="e">
        <f t="shared" si="77"/>
        <v>#VALUE!</v>
      </c>
      <c r="AL191" s="4" t="e">
        <f t="shared" si="78"/>
        <v>#VALUE!</v>
      </c>
    </row>
    <row r="192" spans="1:38" ht="13.8" thickBot="1" x14ac:dyDescent="0.3">
      <c r="A192" s="350"/>
      <c r="B192" s="351"/>
      <c r="C192" s="351"/>
      <c r="D192" s="560"/>
      <c r="E192" s="561"/>
      <c r="F192" s="351"/>
      <c r="G192" s="354"/>
      <c r="H192" s="357"/>
      <c r="I192" s="353"/>
      <c r="J192" s="354"/>
      <c r="K192" s="65"/>
      <c r="L192" s="61" t="str">
        <f t="shared" si="79"/>
        <v/>
      </c>
      <c r="M192" s="4" t="str">
        <f t="shared" si="80"/>
        <v/>
      </c>
      <c r="N192" s="4" t="str">
        <f>IF(U192&lt;MIN($D$5,$D$10),"",INDEX($U$35:$Z183,1,B192+1))</f>
        <v/>
      </c>
      <c r="O192" s="5" t="str">
        <f t="shared" si="81"/>
        <v/>
      </c>
      <c r="P192" s="5">
        <f t="shared" si="64"/>
        <v>0</v>
      </c>
      <c r="Q192" s="351"/>
      <c r="R192" s="351"/>
      <c r="S192" s="19" t="str">
        <f t="shared" si="84"/>
        <v/>
      </c>
      <c r="T192" s="62" t="str">
        <f t="shared" si="85"/>
        <v/>
      </c>
      <c r="U192" s="25">
        <f t="shared" si="65"/>
        <v>0</v>
      </c>
      <c r="V192" s="21">
        <f t="shared" si="66"/>
        <v>0</v>
      </c>
      <c r="W192" s="4" t="str">
        <f t="shared" si="67"/>
        <v/>
      </c>
      <c r="X192" s="4" t="e">
        <f t="shared" si="82"/>
        <v>#VALUE!</v>
      </c>
      <c r="Y192" s="4">
        <f t="shared" si="68"/>
        <v>0</v>
      </c>
      <c r="Z192" s="4">
        <f t="shared" si="83"/>
        <v>0</v>
      </c>
      <c r="AA192" s="4" t="e">
        <f t="shared" si="69"/>
        <v>#VALUE!</v>
      </c>
      <c r="AB192" s="4" t="e">
        <f t="shared" si="70"/>
        <v>#VALUE!</v>
      </c>
      <c r="AC192" s="4" t="e">
        <f t="shared" si="86"/>
        <v>#VALUE!</v>
      </c>
      <c r="AD192" s="4" t="e">
        <f t="shared" si="71"/>
        <v>#VALUE!</v>
      </c>
      <c r="AE192" s="4" t="e">
        <f t="shared" si="87"/>
        <v>#VALUE!</v>
      </c>
      <c r="AF192" s="4" t="e">
        <f t="shared" si="72"/>
        <v>#VALUE!</v>
      </c>
      <c r="AG192" s="4" t="e">
        <f t="shared" si="73"/>
        <v>#VALUE!</v>
      </c>
      <c r="AH192" s="4" t="e">
        <f t="shared" si="74"/>
        <v>#VALUE!</v>
      </c>
      <c r="AI192" s="4" t="e">
        <f t="shared" si="75"/>
        <v>#VALUE!</v>
      </c>
      <c r="AJ192" s="4" t="e">
        <f t="shared" si="76"/>
        <v>#VALUE!</v>
      </c>
      <c r="AK192" s="4" t="e">
        <f t="shared" si="77"/>
        <v>#VALUE!</v>
      </c>
      <c r="AL192" s="4" t="e">
        <f t="shared" si="78"/>
        <v>#VALUE!</v>
      </c>
    </row>
    <row r="193" spans="1:38" ht="13.8" thickBot="1" x14ac:dyDescent="0.3">
      <c r="A193" s="350"/>
      <c r="B193" s="351"/>
      <c r="C193" s="351"/>
      <c r="D193" s="560"/>
      <c r="E193" s="561"/>
      <c r="F193" s="351"/>
      <c r="G193" s="354"/>
      <c r="H193" s="357"/>
      <c r="I193" s="353"/>
      <c r="J193" s="354"/>
      <c r="K193" s="65"/>
      <c r="L193" s="61" t="str">
        <f t="shared" si="79"/>
        <v/>
      </c>
      <c r="M193" s="4" t="str">
        <f t="shared" si="80"/>
        <v/>
      </c>
      <c r="N193" s="4" t="str">
        <f>IF(U193&lt;MIN($D$5,$D$10),"",INDEX($U$35:$Z184,1,B193+1))</f>
        <v/>
      </c>
      <c r="O193" s="5" t="str">
        <f t="shared" si="81"/>
        <v/>
      </c>
      <c r="P193" s="5">
        <f t="shared" si="64"/>
        <v>0</v>
      </c>
      <c r="Q193" s="351"/>
      <c r="R193" s="351"/>
      <c r="S193" s="19" t="str">
        <f t="shared" si="84"/>
        <v/>
      </c>
      <c r="T193" s="62" t="str">
        <f t="shared" si="85"/>
        <v/>
      </c>
      <c r="U193" s="25">
        <f t="shared" si="65"/>
        <v>0</v>
      </c>
      <c r="V193" s="21">
        <f t="shared" si="66"/>
        <v>0</v>
      </c>
      <c r="W193" s="4" t="str">
        <f t="shared" si="67"/>
        <v/>
      </c>
      <c r="X193" s="4" t="e">
        <f t="shared" si="82"/>
        <v>#VALUE!</v>
      </c>
      <c r="Y193" s="4">
        <f t="shared" si="68"/>
        <v>0</v>
      </c>
      <c r="Z193" s="4">
        <f t="shared" si="83"/>
        <v>0</v>
      </c>
      <c r="AA193" s="4" t="e">
        <f t="shared" si="69"/>
        <v>#VALUE!</v>
      </c>
      <c r="AB193" s="4" t="e">
        <f t="shared" si="70"/>
        <v>#VALUE!</v>
      </c>
      <c r="AC193" s="4" t="e">
        <f t="shared" si="86"/>
        <v>#VALUE!</v>
      </c>
      <c r="AD193" s="4" t="e">
        <f t="shared" si="71"/>
        <v>#VALUE!</v>
      </c>
      <c r="AE193" s="4" t="e">
        <f t="shared" si="87"/>
        <v>#VALUE!</v>
      </c>
      <c r="AF193" s="4" t="e">
        <f t="shared" si="72"/>
        <v>#VALUE!</v>
      </c>
      <c r="AG193" s="4" t="e">
        <f t="shared" si="73"/>
        <v>#VALUE!</v>
      </c>
      <c r="AH193" s="4" t="e">
        <f t="shared" si="74"/>
        <v>#VALUE!</v>
      </c>
      <c r="AI193" s="4" t="e">
        <f t="shared" si="75"/>
        <v>#VALUE!</v>
      </c>
      <c r="AJ193" s="4" t="e">
        <f t="shared" si="76"/>
        <v>#VALUE!</v>
      </c>
      <c r="AK193" s="4" t="e">
        <f t="shared" si="77"/>
        <v>#VALUE!</v>
      </c>
      <c r="AL193" s="4" t="e">
        <f t="shared" si="78"/>
        <v>#VALUE!</v>
      </c>
    </row>
    <row r="194" spans="1:38" ht="13.8" thickBot="1" x14ac:dyDescent="0.3">
      <c r="A194" s="350"/>
      <c r="B194" s="351"/>
      <c r="C194" s="351"/>
      <c r="D194" s="560"/>
      <c r="E194" s="561"/>
      <c r="F194" s="351"/>
      <c r="G194" s="354"/>
      <c r="H194" s="357"/>
      <c r="I194" s="353"/>
      <c r="J194" s="354"/>
      <c r="K194" s="65"/>
      <c r="L194" s="61" t="str">
        <f t="shared" si="79"/>
        <v/>
      </c>
      <c r="M194" s="4" t="str">
        <f t="shared" si="80"/>
        <v/>
      </c>
      <c r="N194" s="4" t="str">
        <f>IF(U194&lt;MIN($D$5,$D$10),"",INDEX($U$35:$Z185,1,B194+1))</f>
        <v/>
      </c>
      <c r="O194" s="5" t="str">
        <f t="shared" si="81"/>
        <v/>
      </c>
      <c r="P194" s="5">
        <f t="shared" si="64"/>
        <v>0</v>
      </c>
      <c r="Q194" s="351"/>
      <c r="R194" s="351"/>
      <c r="S194" s="19" t="str">
        <f t="shared" si="84"/>
        <v/>
      </c>
      <c r="T194" s="62" t="str">
        <f t="shared" si="85"/>
        <v/>
      </c>
      <c r="U194" s="25">
        <f t="shared" si="65"/>
        <v>0</v>
      </c>
      <c r="V194" s="21">
        <f t="shared" si="66"/>
        <v>0</v>
      </c>
      <c r="W194" s="4" t="str">
        <f t="shared" si="67"/>
        <v/>
      </c>
      <c r="X194" s="4" t="e">
        <f t="shared" si="82"/>
        <v>#VALUE!</v>
      </c>
      <c r="Y194" s="4">
        <f t="shared" si="68"/>
        <v>0</v>
      </c>
      <c r="Z194" s="4">
        <f t="shared" si="83"/>
        <v>0</v>
      </c>
      <c r="AA194" s="4" t="e">
        <f t="shared" si="69"/>
        <v>#VALUE!</v>
      </c>
      <c r="AB194" s="4" t="e">
        <f t="shared" si="70"/>
        <v>#VALUE!</v>
      </c>
      <c r="AC194" s="4" t="e">
        <f t="shared" si="86"/>
        <v>#VALUE!</v>
      </c>
      <c r="AD194" s="4" t="e">
        <f t="shared" si="71"/>
        <v>#VALUE!</v>
      </c>
      <c r="AE194" s="4" t="e">
        <f t="shared" si="87"/>
        <v>#VALUE!</v>
      </c>
      <c r="AF194" s="4" t="e">
        <f t="shared" si="72"/>
        <v>#VALUE!</v>
      </c>
      <c r="AG194" s="4" t="e">
        <f t="shared" si="73"/>
        <v>#VALUE!</v>
      </c>
      <c r="AH194" s="4" t="e">
        <f t="shared" si="74"/>
        <v>#VALUE!</v>
      </c>
      <c r="AI194" s="4" t="e">
        <f t="shared" si="75"/>
        <v>#VALUE!</v>
      </c>
      <c r="AJ194" s="4" t="e">
        <f t="shared" si="76"/>
        <v>#VALUE!</v>
      </c>
      <c r="AK194" s="4" t="e">
        <f t="shared" si="77"/>
        <v>#VALUE!</v>
      </c>
      <c r="AL194" s="4" t="e">
        <f t="shared" si="78"/>
        <v>#VALUE!</v>
      </c>
    </row>
    <row r="195" spans="1:38" ht="13.8" thickBot="1" x14ac:dyDescent="0.3">
      <c r="A195" s="350"/>
      <c r="B195" s="351"/>
      <c r="C195" s="351"/>
      <c r="D195" s="560"/>
      <c r="E195" s="561"/>
      <c r="F195" s="351"/>
      <c r="G195" s="354"/>
      <c r="H195" s="357"/>
      <c r="I195" s="353"/>
      <c r="J195" s="354"/>
      <c r="K195" s="65"/>
      <c r="L195" s="61" t="str">
        <f t="shared" si="79"/>
        <v/>
      </c>
      <c r="M195" s="4" t="str">
        <f t="shared" si="80"/>
        <v/>
      </c>
      <c r="N195" s="4" t="str">
        <f>IF(U195&lt;MIN($D$5,$D$10),"",INDEX($U$35:$Z186,1,B195+1))</f>
        <v/>
      </c>
      <c r="O195" s="5" t="str">
        <f t="shared" si="81"/>
        <v/>
      </c>
      <c r="P195" s="5">
        <f t="shared" si="64"/>
        <v>0</v>
      </c>
      <c r="Q195" s="351"/>
      <c r="R195" s="351"/>
      <c r="S195" s="19" t="str">
        <f t="shared" si="84"/>
        <v/>
      </c>
      <c r="T195" s="62" t="str">
        <f t="shared" si="85"/>
        <v/>
      </c>
      <c r="U195" s="25">
        <f t="shared" si="65"/>
        <v>0</v>
      </c>
      <c r="V195" s="21">
        <f t="shared" si="66"/>
        <v>0</v>
      </c>
      <c r="W195" s="4" t="str">
        <f t="shared" si="67"/>
        <v/>
      </c>
      <c r="X195" s="4" t="e">
        <f t="shared" si="82"/>
        <v>#VALUE!</v>
      </c>
      <c r="Y195" s="4">
        <f t="shared" si="68"/>
        <v>0</v>
      </c>
      <c r="Z195" s="4">
        <f t="shared" si="83"/>
        <v>0</v>
      </c>
      <c r="AA195" s="4" t="e">
        <f t="shared" si="69"/>
        <v>#VALUE!</v>
      </c>
      <c r="AB195" s="4" t="e">
        <f t="shared" si="70"/>
        <v>#VALUE!</v>
      </c>
      <c r="AC195" s="4" t="e">
        <f t="shared" si="86"/>
        <v>#VALUE!</v>
      </c>
      <c r="AD195" s="4" t="e">
        <f t="shared" si="71"/>
        <v>#VALUE!</v>
      </c>
      <c r="AE195" s="4" t="e">
        <f t="shared" si="87"/>
        <v>#VALUE!</v>
      </c>
      <c r="AF195" s="4" t="e">
        <f t="shared" si="72"/>
        <v>#VALUE!</v>
      </c>
      <c r="AG195" s="4" t="e">
        <f t="shared" si="73"/>
        <v>#VALUE!</v>
      </c>
      <c r="AH195" s="4" t="e">
        <f t="shared" si="74"/>
        <v>#VALUE!</v>
      </c>
      <c r="AI195" s="4" t="e">
        <f t="shared" si="75"/>
        <v>#VALUE!</v>
      </c>
      <c r="AJ195" s="4" t="e">
        <f t="shared" si="76"/>
        <v>#VALUE!</v>
      </c>
      <c r="AK195" s="4" t="e">
        <f t="shared" si="77"/>
        <v>#VALUE!</v>
      </c>
      <c r="AL195" s="4" t="e">
        <f t="shared" si="78"/>
        <v>#VALUE!</v>
      </c>
    </row>
    <row r="196" spans="1:38" ht="13.8" thickBot="1" x14ac:dyDescent="0.3">
      <c r="A196" s="350"/>
      <c r="B196" s="351"/>
      <c r="C196" s="351"/>
      <c r="D196" s="560"/>
      <c r="E196" s="561"/>
      <c r="F196" s="351"/>
      <c r="G196" s="354"/>
      <c r="H196" s="357"/>
      <c r="I196" s="353"/>
      <c r="J196" s="354"/>
      <c r="K196" s="65"/>
      <c r="L196" s="61" t="str">
        <f t="shared" si="79"/>
        <v/>
      </c>
      <c r="M196" s="4" t="str">
        <f t="shared" si="80"/>
        <v/>
      </c>
      <c r="N196" s="4" t="str">
        <f>IF(U196&lt;MIN($D$5,$D$10),"",INDEX($U$35:$Z187,1,B196+1))</f>
        <v/>
      </c>
      <c r="O196" s="5" t="str">
        <f t="shared" si="81"/>
        <v/>
      </c>
      <c r="P196" s="5">
        <f t="shared" si="64"/>
        <v>0</v>
      </c>
      <c r="Q196" s="351"/>
      <c r="R196" s="351"/>
      <c r="S196" s="19" t="str">
        <f t="shared" si="84"/>
        <v/>
      </c>
      <c r="T196" s="62" t="str">
        <f t="shared" si="85"/>
        <v/>
      </c>
      <c r="U196" s="25">
        <f t="shared" si="65"/>
        <v>0</v>
      </c>
      <c r="V196" s="21">
        <f t="shared" si="66"/>
        <v>0</v>
      </c>
      <c r="W196" s="4" t="str">
        <f t="shared" si="67"/>
        <v/>
      </c>
      <c r="X196" s="4" t="e">
        <f t="shared" si="82"/>
        <v>#VALUE!</v>
      </c>
      <c r="Y196" s="4">
        <f t="shared" si="68"/>
        <v>0</v>
      </c>
      <c r="Z196" s="4">
        <f t="shared" si="83"/>
        <v>0</v>
      </c>
      <c r="AA196" s="4" t="e">
        <f t="shared" si="69"/>
        <v>#VALUE!</v>
      </c>
      <c r="AB196" s="4" t="e">
        <f t="shared" si="70"/>
        <v>#VALUE!</v>
      </c>
      <c r="AC196" s="4" t="e">
        <f t="shared" si="86"/>
        <v>#VALUE!</v>
      </c>
      <c r="AD196" s="4" t="e">
        <f t="shared" si="71"/>
        <v>#VALUE!</v>
      </c>
      <c r="AE196" s="4" t="e">
        <f t="shared" si="87"/>
        <v>#VALUE!</v>
      </c>
      <c r="AF196" s="4" t="e">
        <f t="shared" si="72"/>
        <v>#VALUE!</v>
      </c>
      <c r="AG196" s="4" t="e">
        <f t="shared" si="73"/>
        <v>#VALUE!</v>
      </c>
      <c r="AH196" s="4" t="e">
        <f t="shared" si="74"/>
        <v>#VALUE!</v>
      </c>
      <c r="AI196" s="4" t="e">
        <f t="shared" si="75"/>
        <v>#VALUE!</v>
      </c>
      <c r="AJ196" s="4" t="e">
        <f t="shared" si="76"/>
        <v>#VALUE!</v>
      </c>
      <c r="AK196" s="4" t="e">
        <f t="shared" si="77"/>
        <v>#VALUE!</v>
      </c>
      <c r="AL196" s="4" t="e">
        <f t="shared" si="78"/>
        <v>#VALUE!</v>
      </c>
    </row>
    <row r="197" spans="1:38" ht="13.8" thickBot="1" x14ac:dyDescent="0.3">
      <c r="A197" s="350"/>
      <c r="B197" s="351"/>
      <c r="C197" s="351"/>
      <c r="D197" s="560"/>
      <c r="E197" s="561"/>
      <c r="F197" s="351"/>
      <c r="G197" s="354"/>
      <c r="H197" s="357"/>
      <c r="I197" s="353"/>
      <c r="J197" s="354"/>
      <c r="K197" s="65"/>
      <c r="L197" s="61" t="str">
        <f t="shared" si="79"/>
        <v/>
      </c>
      <c r="M197" s="4" t="str">
        <f t="shared" si="80"/>
        <v/>
      </c>
      <c r="N197" s="4" t="str">
        <f>IF(U197&lt;MIN($D$5,$D$10),"",INDEX($U$35:$Z188,1,B197+1))</f>
        <v/>
      </c>
      <c r="O197" s="5" t="str">
        <f t="shared" si="81"/>
        <v/>
      </c>
      <c r="P197" s="5">
        <f t="shared" si="64"/>
        <v>0</v>
      </c>
      <c r="Q197" s="351"/>
      <c r="R197" s="351"/>
      <c r="S197" s="19" t="str">
        <f t="shared" si="84"/>
        <v/>
      </c>
      <c r="T197" s="62" t="str">
        <f t="shared" si="85"/>
        <v/>
      </c>
      <c r="U197" s="25">
        <f t="shared" si="65"/>
        <v>0</v>
      </c>
      <c r="V197" s="21">
        <f t="shared" si="66"/>
        <v>0</v>
      </c>
      <c r="W197" s="4" t="str">
        <f t="shared" si="67"/>
        <v/>
      </c>
      <c r="X197" s="4" t="e">
        <f t="shared" si="82"/>
        <v>#VALUE!</v>
      </c>
      <c r="Y197" s="4">
        <f t="shared" si="68"/>
        <v>0</v>
      </c>
      <c r="Z197" s="4">
        <f t="shared" si="83"/>
        <v>0</v>
      </c>
      <c r="AA197" s="4" t="e">
        <f t="shared" si="69"/>
        <v>#VALUE!</v>
      </c>
      <c r="AB197" s="4" t="e">
        <f t="shared" si="70"/>
        <v>#VALUE!</v>
      </c>
      <c r="AC197" s="4" t="e">
        <f t="shared" si="86"/>
        <v>#VALUE!</v>
      </c>
      <c r="AD197" s="4" t="e">
        <f t="shared" si="71"/>
        <v>#VALUE!</v>
      </c>
      <c r="AE197" s="4" t="e">
        <f t="shared" si="87"/>
        <v>#VALUE!</v>
      </c>
      <c r="AF197" s="4" t="e">
        <f t="shared" si="72"/>
        <v>#VALUE!</v>
      </c>
      <c r="AG197" s="4" t="e">
        <f t="shared" si="73"/>
        <v>#VALUE!</v>
      </c>
      <c r="AH197" s="4" t="e">
        <f t="shared" si="74"/>
        <v>#VALUE!</v>
      </c>
      <c r="AI197" s="4" t="e">
        <f t="shared" si="75"/>
        <v>#VALUE!</v>
      </c>
      <c r="AJ197" s="4" t="e">
        <f t="shared" si="76"/>
        <v>#VALUE!</v>
      </c>
      <c r="AK197" s="4" t="e">
        <f t="shared" si="77"/>
        <v>#VALUE!</v>
      </c>
      <c r="AL197" s="4" t="e">
        <f t="shared" si="78"/>
        <v>#VALUE!</v>
      </c>
    </row>
    <row r="198" spans="1:38" ht="13.8" thickBot="1" x14ac:dyDescent="0.3">
      <c r="A198" s="350"/>
      <c r="B198" s="351"/>
      <c r="C198" s="351"/>
      <c r="D198" s="560"/>
      <c r="E198" s="561"/>
      <c r="F198" s="351"/>
      <c r="G198" s="354"/>
      <c r="H198" s="357"/>
      <c r="I198" s="353"/>
      <c r="J198" s="354"/>
      <c r="K198" s="65"/>
      <c r="L198" s="61" t="str">
        <f t="shared" si="79"/>
        <v/>
      </c>
      <c r="M198" s="4" t="str">
        <f t="shared" si="80"/>
        <v/>
      </c>
      <c r="N198" s="4" t="str">
        <f>IF(U198&lt;MIN($D$5,$D$10),"",INDEX($U$35:$Z189,1,B198+1))</f>
        <v/>
      </c>
      <c r="O198" s="5" t="str">
        <f t="shared" si="81"/>
        <v/>
      </c>
      <c r="P198" s="5">
        <f t="shared" si="64"/>
        <v>0</v>
      </c>
      <c r="Q198" s="351"/>
      <c r="R198" s="351"/>
      <c r="S198" s="19" t="str">
        <f t="shared" si="84"/>
        <v/>
      </c>
      <c r="T198" s="62" t="str">
        <f t="shared" si="85"/>
        <v/>
      </c>
      <c r="U198" s="25">
        <f t="shared" si="65"/>
        <v>0</v>
      </c>
      <c r="V198" s="21">
        <f t="shared" si="66"/>
        <v>0</v>
      </c>
      <c r="W198" s="4" t="str">
        <f t="shared" si="67"/>
        <v/>
      </c>
      <c r="X198" s="4" t="e">
        <f t="shared" si="82"/>
        <v>#VALUE!</v>
      </c>
      <c r="Y198" s="4">
        <f t="shared" si="68"/>
        <v>0</v>
      </c>
      <c r="Z198" s="4">
        <f t="shared" si="83"/>
        <v>0</v>
      </c>
      <c r="AA198" s="4" t="e">
        <f t="shared" si="69"/>
        <v>#VALUE!</v>
      </c>
      <c r="AB198" s="4" t="e">
        <f t="shared" si="70"/>
        <v>#VALUE!</v>
      </c>
      <c r="AC198" s="4" t="e">
        <f t="shared" si="86"/>
        <v>#VALUE!</v>
      </c>
      <c r="AD198" s="4" t="e">
        <f t="shared" si="71"/>
        <v>#VALUE!</v>
      </c>
      <c r="AE198" s="4" t="e">
        <f t="shared" si="87"/>
        <v>#VALUE!</v>
      </c>
      <c r="AF198" s="4" t="e">
        <f t="shared" si="72"/>
        <v>#VALUE!</v>
      </c>
      <c r="AG198" s="4" t="e">
        <f t="shared" si="73"/>
        <v>#VALUE!</v>
      </c>
      <c r="AH198" s="4" t="e">
        <f t="shared" si="74"/>
        <v>#VALUE!</v>
      </c>
      <c r="AI198" s="4" t="e">
        <f t="shared" si="75"/>
        <v>#VALUE!</v>
      </c>
      <c r="AJ198" s="4" t="e">
        <f t="shared" si="76"/>
        <v>#VALUE!</v>
      </c>
      <c r="AK198" s="4" t="e">
        <f t="shared" si="77"/>
        <v>#VALUE!</v>
      </c>
      <c r="AL198" s="4" t="e">
        <f t="shared" si="78"/>
        <v>#VALUE!</v>
      </c>
    </row>
    <row r="199" spans="1:38" ht="13.8" thickBot="1" x14ac:dyDescent="0.3">
      <c r="A199" s="350"/>
      <c r="B199" s="351"/>
      <c r="C199" s="351"/>
      <c r="D199" s="560"/>
      <c r="E199" s="561"/>
      <c r="F199" s="351"/>
      <c r="G199" s="354"/>
      <c r="H199" s="357"/>
      <c r="I199" s="353"/>
      <c r="J199" s="354"/>
      <c r="K199" s="65"/>
      <c r="L199" s="61" t="str">
        <f t="shared" si="79"/>
        <v/>
      </c>
      <c r="M199" s="4" t="str">
        <f t="shared" si="80"/>
        <v/>
      </c>
      <c r="N199" s="4" t="str">
        <f>IF(U199&lt;MIN($D$5,$D$10),"",INDEX($U$35:$Z190,1,B199+1))</f>
        <v/>
      </c>
      <c r="O199" s="5" t="str">
        <f t="shared" si="81"/>
        <v/>
      </c>
      <c r="P199" s="5">
        <f t="shared" si="64"/>
        <v>0</v>
      </c>
      <c r="Q199" s="351"/>
      <c r="R199" s="351"/>
      <c r="S199" s="19" t="str">
        <f t="shared" si="84"/>
        <v/>
      </c>
      <c r="T199" s="62" t="str">
        <f t="shared" si="85"/>
        <v/>
      </c>
      <c r="U199" s="25">
        <f t="shared" si="65"/>
        <v>0</v>
      </c>
      <c r="V199" s="21">
        <f t="shared" si="66"/>
        <v>0</v>
      </c>
      <c r="W199" s="4" t="str">
        <f t="shared" si="67"/>
        <v/>
      </c>
      <c r="X199" s="4" t="e">
        <f t="shared" si="82"/>
        <v>#VALUE!</v>
      </c>
      <c r="Y199" s="4">
        <f t="shared" si="68"/>
        <v>0</v>
      </c>
      <c r="Z199" s="4">
        <f t="shared" si="83"/>
        <v>0</v>
      </c>
      <c r="AA199" s="4" t="e">
        <f t="shared" si="69"/>
        <v>#VALUE!</v>
      </c>
      <c r="AB199" s="4" t="e">
        <f t="shared" si="70"/>
        <v>#VALUE!</v>
      </c>
      <c r="AC199" s="4" t="e">
        <f t="shared" si="86"/>
        <v>#VALUE!</v>
      </c>
      <c r="AD199" s="4" t="e">
        <f t="shared" si="71"/>
        <v>#VALUE!</v>
      </c>
      <c r="AE199" s="4" t="e">
        <f t="shared" si="87"/>
        <v>#VALUE!</v>
      </c>
      <c r="AF199" s="4" t="e">
        <f t="shared" si="72"/>
        <v>#VALUE!</v>
      </c>
      <c r="AG199" s="4" t="e">
        <f t="shared" si="73"/>
        <v>#VALUE!</v>
      </c>
      <c r="AH199" s="4" t="e">
        <f t="shared" si="74"/>
        <v>#VALUE!</v>
      </c>
      <c r="AI199" s="4" t="e">
        <f t="shared" si="75"/>
        <v>#VALUE!</v>
      </c>
      <c r="AJ199" s="4" t="e">
        <f t="shared" si="76"/>
        <v>#VALUE!</v>
      </c>
      <c r="AK199" s="4" t="e">
        <f t="shared" si="77"/>
        <v>#VALUE!</v>
      </c>
      <c r="AL199" s="4" t="e">
        <f t="shared" si="78"/>
        <v>#VALUE!</v>
      </c>
    </row>
    <row r="200" spans="1:38" ht="13.8" thickBot="1" x14ac:dyDescent="0.3">
      <c r="A200" s="350"/>
      <c r="B200" s="351"/>
      <c r="C200" s="351"/>
      <c r="D200" s="560"/>
      <c r="E200" s="561"/>
      <c r="F200" s="351"/>
      <c r="G200" s="354"/>
      <c r="H200" s="357"/>
      <c r="I200" s="353"/>
      <c r="J200" s="354"/>
      <c r="K200" s="65"/>
      <c r="L200" s="61" t="str">
        <f t="shared" si="79"/>
        <v/>
      </c>
      <c r="M200" s="4" t="str">
        <f t="shared" si="80"/>
        <v/>
      </c>
      <c r="N200" s="4" t="str">
        <f>IF(U200&lt;MIN($D$5,$D$10),"",INDEX($U$35:$Z191,1,B200+1))</f>
        <v/>
      </c>
      <c r="O200" s="5" t="str">
        <f t="shared" si="81"/>
        <v/>
      </c>
      <c r="P200" s="5">
        <f t="shared" si="64"/>
        <v>0</v>
      </c>
      <c r="Q200" s="351"/>
      <c r="R200" s="351"/>
      <c r="S200" s="19" t="str">
        <f t="shared" si="84"/>
        <v/>
      </c>
      <c r="T200" s="62" t="str">
        <f t="shared" si="85"/>
        <v/>
      </c>
      <c r="U200" s="25">
        <f t="shared" si="65"/>
        <v>0</v>
      </c>
      <c r="V200" s="21">
        <f t="shared" si="66"/>
        <v>0</v>
      </c>
      <c r="W200" s="4" t="str">
        <f t="shared" si="67"/>
        <v/>
      </c>
      <c r="X200" s="4" t="e">
        <f t="shared" si="82"/>
        <v>#VALUE!</v>
      </c>
      <c r="Y200" s="4">
        <f t="shared" si="68"/>
        <v>0</v>
      </c>
      <c r="Z200" s="4">
        <f t="shared" si="83"/>
        <v>0</v>
      </c>
      <c r="AA200" s="4" t="e">
        <f t="shared" si="69"/>
        <v>#VALUE!</v>
      </c>
      <c r="AB200" s="4" t="e">
        <f t="shared" si="70"/>
        <v>#VALUE!</v>
      </c>
      <c r="AC200" s="4" t="e">
        <f t="shared" si="86"/>
        <v>#VALUE!</v>
      </c>
      <c r="AD200" s="4" t="e">
        <f t="shared" si="71"/>
        <v>#VALUE!</v>
      </c>
      <c r="AE200" s="4" t="e">
        <f t="shared" si="87"/>
        <v>#VALUE!</v>
      </c>
      <c r="AF200" s="4" t="e">
        <f t="shared" si="72"/>
        <v>#VALUE!</v>
      </c>
      <c r="AG200" s="4" t="e">
        <f t="shared" si="73"/>
        <v>#VALUE!</v>
      </c>
      <c r="AH200" s="4" t="e">
        <f t="shared" si="74"/>
        <v>#VALUE!</v>
      </c>
      <c r="AI200" s="4" t="e">
        <f t="shared" si="75"/>
        <v>#VALUE!</v>
      </c>
      <c r="AJ200" s="4" t="e">
        <f t="shared" si="76"/>
        <v>#VALUE!</v>
      </c>
      <c r="AK200" s="4" t="e">
        <f t="shared" si="77"/>
        <v>#VALUE!</v>
      </c>
      <c r="AL200" s="4" t="e">
        <f t="shared" si="78"/>
        <v>#VALUE!</v>
      </c>
    </row>
    <row r="201" spans="1:38" ht="13.8" thickBot="1" x14ac:dyDescent="0.3">
      <c r="A201" s="350"/>
      <c r="B201" s="351"/>
      <c r="C201" s="351"/>
      <c r="D201" s="560"/>
      <c r="E201" s="561"/>
      <c r="F201" s="351"/>
      <c r="G201" s="354"/>
      <c r="H201" s="357"/>
      <c r="I201" s="353"/>
      <c r="J201" s="354"/>
      <c r="K201" s="65"/>
      <c r="L201" s="61" t="str">
        <f t="shared" si="79"/>
        <v/>
      </c>
      <c r="M201" s="4" t="str">
        <f t="shared" si="80"/>
        <v/>
      </c>
      <c r="N201" s="4" t="str">
        <f>IF(U201&lt;MIN($D$5,$D$10),"",INDEX($U$35:$Z192,1,B201+1))</f>
        <v/>
      </c>
      <c r="O201" s="5" t="str">
        <f t="shared" si="81"/>
        <v/>
      </c>
      <c r="P201" s="5">
        <f t="shared" si="64"/>
        <v>0</v>
      </c>
      <c r="Q201" s="351"/>
      <c r="R201" s="351"/>
      <c r="S201" s="19" t="str">
        <f t="shared" si="84"/>
        <v/>
      </c>
      <c r="T201" s="62" t="str">
        <f t="shared" si="85"/>
        <v/>
      </c>
      <c r="U201" s="25">
        <f t="shared" si="65"/>
        <v>0</v>
      </c>
      <c r="V201" s="21">
        <f t="shared" si="66"/>
        <v>0</v>
      </c>
      <c r="W201" s="4" t="str">
        <f t="shared" si="67"/>
        <v/>
      </c>
      <c r="X201" s="4" t="e">
        <f t="shared" si="82"/>
        <v>#VALUE!</v>
      </c>
      <c r="Y201" s="4">
        <f t="shared" si="68"/>
        <v>0</v>
      </c>
      <c r="Z201" s="4">
        <f t="shared" si="83"/>
        <v>0</v>
      </c>
      <c r="AA201" s="4" t="e">
        <f t="shared" si="69"/>
        <v>#VALUE!</v>
      </c>
      <c r="AB201" s="4" t="e">
        <f t="shared" si="70"/>
        <v>#VALUE!</v>
      </c>
      <c r="AC201" s="4" t="e">
        <f t="shared" si="86"/>
        <v>#VALUE!</v>
      </c>
      <c r="AD201" s="4" t="e">
        <f t="shared" si="71"/>
        <v>#VALUE!</v>
      </c>
      <c r="AE201" s="4" t="e">
        <f t="shared" si="87"/>
        <v>#VALUE!</v>
      </c>
      <c r="AF201" s="4" t="e">
        <f t="shared" si="72"/>
        <v>#VALUE!</v>
      </c>
      <c r="AG201" s="4" t="e">
        <f t="shared" si="73"/>
        <v>#VALUE!</v>
      </c>
      <c r="AH201" s="4" t="e">
        <f t="shared" si="74"/>
        <v>#VALUE!</v>
      </c>
      <c r="AI201" s="4" t="e">
        <f t="shared" si="75"/>
        <v>#VALUE!</v>
      </c>
      <c r="AJ201" s="4" t="e">
        <f t="shared" si="76"/>
        <v>#VALUE!</v>
      </c>
      <c r="AK201" s="4" t="e">
        <f t="shared" si="77"/>
        <v>#VALUE!</v>
      </c>
      <c r="AL201" s="4" t="e">
        <f t="shared" si="78"/>
        <v>#VALUE!</v>
      </c>
    </row>
    <row r="202" spans="1:38" ht="13.8" thickBot="1" x14ac:dyDescent="0.3">
      <c r="A202" s="350"/>
      <c r="B202" s="351"/>
      <c r="C202" s="351"/>
      <c r="D202" s="560"/>
      <c r="E202" s="561"/>
      <c r="F202" s="351"/>
      <c r="G202" s="354"/>
      <c r="H202" s="357"/>
      <c r="I202" s="353"/>
      <c r="J202" s="354"/>
      <c r="K202" s="65"/>
      <c r="L202" s="61" t="str">
        <f t="shared" si="79"/>
        <v/>
      </c>
      <c r="M202" s="4" t="str">
        <f t="shared" si="80"/>
        <v/>
      </c>
      <c r="N202" s="4" t="str">
        <f>IF(U202&lt;MIN($D$5,$D$10),"",INDEX($U$35:$Z193,1,B202+1))</f>
        <v/>
      </c>
      <c r="O202" s="5" t="str">
        <f t="shared" si="81"/>
        <v/>
      </c>
      <c r="P202" s="5">
        <f t="shared" si="64"/>
        <v>0</v>
      </c>
      <c r="Q202" s="351"/>
      <c r="R202" s="351"/>
      <c r="S202" s="19" t="str">
        <f t="shared" si="84"/>
        <v/>
      </c>
      <c r="T202" s="62" t="str">
        <f t="shared" si="85"/>
        <v/>
      </c>
      <c r="U202" s="25">
        <f t="shared" si="65"/>
        <v>0</v>
      </c>
      <c r="V202" s="21">
        <f t="shared" si="66"/>
        <v>0</v>
      </c>
      <c r="W202" s="4" t="str">
        <f t="shared" si="67"/>
        <v/>
      </c>
      <c r="X202" s="4" t="e">
        <f t="shared" si="82"/>
        <v>#VALUE!</v>
      </c>
      <c r="Y202" s="4">
        <f t="shared" si="68"/>
        <v>0</v>
      </c>
      <c r="Z202" s="4">
        <f t="shared" si="83"/>
        <v>0</v>
      </c>
      <c r="AA202" s="4" t="e">
        <f t="shared" si="69"/>
        <v>#VALUE!</v>
      </c>
      <c r="AB202" s="4" t="e">
        <f t="shared" si="70"/>
        <v>#VALUE!</v>
      </c>
      <c r="AC202" s="4" t="e">
        <f t="shared" si="86"/>
        <v>#VALUE!</v>
      </c>
      <c r="AD202" s="4" t="e">
        <f t="shared" si="71"/>
        <v>#VALUE!</v>
      </c>
      <c r="AE202" s="4" t="e">
        <f t="shared" si="87"/>
        <v>#VALUE!</v>
      </c>
      <c r="AF202" s="4" t="e">
        <f t="shared" si="72"/>
        <v>#VALUE!</v>
      </c>
      <c r="AG202" s="4" t="e">
        <f t="shared" si="73"/>
        <v>#VALUE!</v>
      </c>
      <c r="AH202" s="4" t="e">
        <f t="shared" si="74"/>
        <v>#VALUE!</v>
      </c>
      <c r="AI202" s="4" t="e">
        <f t="shared" si="75"/>
        <v>#VALUE!</v>
      </c>
      <c r="AJ202" s="4" t="e">
        <f t="shared" si="76"/>
        <v>#VALUE!</v>
      </c>
      <c r="AK202" s="4" t="e">
        <f t="shared" si="77"/>
        <v>#VALUE!</v>
      </c>
      <c r="AL202" s="4" t="e">
        <f t="shared" si="78"/>
        <v>#VALUE!</v>
      </c>
    </row>
    <row r="203" spans="1:38" ht="13.8" thickBot="1" x14ac:dyDescent="0.3">
      <c r="A203" s="350"/>
      <c r="B203" s="351"/>
      <c r="C203" s="351"/>
      <c r="D203" s="560"/>
      <c r="E203" s="561"/>
      <c r="F203" s="351"/>
      <c r="G203" s="354"/>
      <c r="H203" s="357"/>
      <c r="I203" s="353"/>
      <c r="J203" s="354"/>
      <c r="K203" s="65"/>
      <c r="L203" s="61" t="str">
        <f t="shared" si="79"/>
        <v/>
      </c>
      <c r="M203" s="4" t="str">
        <f t="shared" si="80"/>
        <v/>
      </c>
      <c r="N203" s="4" t="str">
        <f>IF(U203&lt;MIN($D$5,$D$10),"",INDEX($U$35:$Z194,1,B203+1))</f>
        <v/>
      </c>
      <c r="O203" s="5" t="str">
        <f t="shared" si="81"/>
        <v/>
      </c>
      <c r="P203" s="5">
        <f t="shared" si="64"/>
        <v>0</v>
      </c>
      <c r="Q203" s="351"/>
      <c r="R203" s="351"/>
      <c r="S203" s="19" t="str">
        <f t="shared" si="84"/>
        <v/>
      </c>
      <c r="T203" s="62" t="str">
        <f t="shared" si="85"/>
        <v/>
      </c>
      <c r="U203" s="25">
        <f t="shared" si="65"/>
        <v>0</v>
      </c>
      <c r="V203" s="21">
        <f t="shared" si="66"/>
        <v>0</v>
      </c>
      <c r="W203" s="4" t="str">
        <f t="shared" si="67"/>
        <v/>
      </c>
      <c r="X203" s="4" t="e">
        <f t="shared" si="82"/>
        <v>#VALUE!</v>
      </c>
      <c r="Y203" s="4">
        <f t="shared" si="68"/>
        <v>0</v>
      </c>
      <c r="Z203" s="4">
        <f t="shared" si="83"/>
        <v>0</v>
      </c>
      <c r="AA203" s="4" t="e">
        <f t="shared" si="69"/>
        <v>#VALUE!</v>
      </c>
      <c r="AB203" s="4" t="e">
        <f t="shared" si="70"/>
        <v>#VALUE!</v>
      </c>
      <c r="AC203" s="4" t="e">
        <f t="shared" si="86"/>
        <v>#VALUE!</v>
      </c>
      <c r="AD203" s="4" t="e">
        <f t="shared" si="71"/>
        <v>#VALUE!</v>
      </c>
      <c r="AE203" s="4" t="e">
        <f t="shared" si="87"/>
        <v>#VALUE!</v>
      </c>
      <c r="AF203" s="4" t="e">
        <f t="shared" si="72"/>
        <v>#VALUE!</v>
      </c>
      <c r="AG203" s="4" t="e">
        <f t="shared" si="73"/>
        <v>#VALUE!</v>
      </c>
      <c r="AH203" s="4" t="e">
        <f t="shared" si="74"/>
        <v>#VALUE!</v>
      </c>
      <c r="AI203" s="4" t="e">
        <f t="shared" si="75"/>
        <v>#VALUE!</v>
      </c>
      <c r="AJ203" s="4" t="e">
        <f t="shared" si="76"/>
        <v>#VALUE!</v>
      </c>
      <c r="AK203" s="4" t="e">
        <f t="shared" si="77"/>
        <v>#VALUE!</v>
      </c>
      <c r="AL203" s="4" t="e">
        <f t="shared" si="78"/>
        <v>#VALUE!</v>
      </c>
    </row>
    <row r="204" spans="1:38" ht="13.8" thickBot="1" x14ac:dyDescent="0.3">
      <c r="A204" s="350"/>
      <c r="B204" s="351"/>
      <c r="C204" s="351"/>
      <c r="D204" s="560"/>
      <c r="E204" s="561"/>
      <c r="F204" s="351"/>
      <c r="G204" s="354"/>
      <c r="H204" s="357"/>
      <c r="I204" s="353"/>
      <c r="J204" s="354"/>
      <c r="K204" s="65"/>
      <c r="L204" s="61" t="str">
        <f t="shared" si="79"/>
        <v/>
      </c>
      <c r="M204" s="4" t="str">
        <f t="shared" si="80"/>
        <v/>
      </c>
      <c r="N204" s="4" t="str">
        <f>IF(U204&lt;MIN($D$5,$D$10),"",INDEX($U$35:$Z195,1,B204+1))</f>
        <v/>
      </c>
      <c r="O204" s="5" t="str">
        <f t="shared" si="81"/>
        <v/>
      </c>
      <c r="P204" s="5">
        <f t="shared" si="64"/>
        <v>0</v>
      </c>
      <c r="Q204" s="351"/>
      <c r="R204" s="351"/>
      <c r="S204" s="19" t="str">
        <f t="shared" si="84"/>
        <v/>
      </c>
      <c r="T204" s="62" t="str">
        <f t="shared" si="85"/>
        <v/>
      </c>
      <c r="U204" s="25">
        <f t="shared" si="65"/>
        <v>0</v>
      </c>
      <c r="V204" s="21">
        <f t="shared" si="66"/>
        <v>0</v>
      </c>
      <c r="W204" s="4" t="str">
        <f t="shared" si="67"/>
        <v/>
      </c>
      <c r="X204" s="4" t="e">
        <f t="shared" si="82"/>
        <v>#VALUE!</v>
      </c>
      <c r="Y204" s="4">
        <f t="shared" si="68"/>
        <v>0</v>
      </c>
      <c r="Z204" s="4">
        <f t="shared" si="83"/>
        <v>0</v>
      </c>
      <c r="AA204" s="4" t="e">
        <f t="shared" si="69"/>
        <v>#VALUE!</v>
      </c>
      <c r="AB204" s="4" t="e">
        <f t="shared" si="70"/>
        <v>#VALUE!</v>
      </c>
      <c r="AC204" s="4" t="e">
        <f t="shared" si="86"/>
        <v>#VALUE!</v>
      </c>
      <c r="AD204" s="4" t="e">
        <f t="shared" si="71"/>
        <v>#VALUE!</v>
      </c>
      <c r="AE204" s="4" t="e">
        <f t="shared" si="87"/>
        <v>#VALUE!</v>
      </c>
      <c r="AF204" s="4" t="e">
        <f t="shared" si="72"/>
        <v>#VALUE!</v>
      </c>
      <c r="AG204" s="4" t="e">
        <f t="shared" si="73"/>
        <v>#VALUE!</v>
      </c>
      <c r="AH204" s="4" t="e">
        <f t="shared" si="74"/>
        <v>#VALUE!</v>
      </c>
      <c r="AI204" s="4" t="e">
        <f t="shared" si="75"/>
        <v>#VALUE!</v>
      </c>
      <c r="AJ204" s="4" t="e">
        <f t="shared" si="76"/>
        <v>#VALUE!</v>
      </c>
      <c r="AK204" s="4" t="e">
        <f t="shared" si="77"/>
        <v>#VALUE!</v>
      </c>
      <c r="AL204" s="4" t="e">
        <f t="shared" si="78"/>
        <v>#VALUE!</v>
      </c>
    </row>
    <row r="205" spans="1:38" ht="13.8" thickBot="1" x14ac:dyDescent="0.3">
      <c r="A205" s="350"/>
      <c r="B205" s="351"/>
      <c r="C205" s="351"/>
      <c r="D205" s="560"/>
      <c r="E205" s="561"/>
      <c r="F205" s="351"/>
      <c r="G205" s="354"/>
      <c r="H205" s="357"/>
      <c r="I205" s="353"/>
      <c r="J205" s="354"/>
      <c r="K205" s="65"/>
      <c r="L205" s="61" t="str">
        <f t="shared" si="79"/>
        <v/>
      </c>
      <c r="M205" s="4" t="str">
        <f t="shared" si="80"/>
        <v/>
      </c>
      <c r="N205" s="4" t="str">
        <f>IF(U205&lt;MIN($D$5,$D$10),"",INDEX($U$35:$Z196,1,B205+1))</f>
        <v/>
      </c>
      <c r="O205" s="5" t="str">
        <f t="shared" si="81"/>
        <v/>
      </c>
      <c r="P205" s="5">
        <f t="shared" si="64"/>
        <v>0</v>
      </c>
      <c r="Q205" s="351"/>
      <c r="R205" s="351"/>
      <c r="S205" s="19" t="str">
        <f t="shared" si="84"/>
        <v/>
      </c>
      <c r="T205" s="62" t="str">
        <f t="shared" si="85"/>
        <v/>
      </c>
      <c r="U205" s="25">
        <f t="shared" si="65"/>
        <v>0</v>
      </c>
      <c r="V205" s="21">
        <f t="shared" si="66"/>
        <v>0</v>
      </c>
      <c r="W205" s="4" t="str">
        <f t="shared" si="67"/>
        <v/>
      </c>
      <c r="X205" s="4" t="e">
        <f t="shared" si="82"/>
        <v>#VALUE!</v>
      </c>
      <c r="Y205" s="4">
        <f t="shared" si="68"/>
        <v>0</v>
      </c>
      <c r="Z205" s="4">
        <f t="shared" si="83"/>
        <v>0</v>
      </c>
      <c r="AA205" s="4" t="e">
        <f t="shared" si="69"/>
        <v>#VALUE!</v>
      </c>
      <c r="AB205" s="4" t="e">
        <f t="shared" si="70"/>
        <v>#VALUE!</v>
      </c>
      <c r="AC205" s="4" t="e">
        <f t="shared" si="86"/>
        <v>#VALUE!</v>
      </c>
      <c r="AD205" s="4" t="e">
        <f t="shared" si="71"/>
        <v>#VALUE!</v>
      </c>
      <c r="AE205" s="4" t="e">
        <f t="shared" si="87"/>
        <v>#VALUE!</v>
      </c>
      <c r="AF205" s="4" t="e">
        <f t="shared" si="72"/>
        <v>#VALUE!</v>
      </c>
      <c r="AG205" s="4" t="e">
        <f t="shared" si="73"/>
        <v>#VALUE!</v>
      </c>
      <c r="AH205" s="4" t="e">
        <f t="shared" si="74"/>
        <v>#VALUE!</v>
      </c>
      <c r="AI205" s="4" t="e">
        <f t="shared" si="75"/>
        <v>#VALUE!</v>
      </c>
      <c r="AJ205" s="4" t="e">
        <f t="shared" si="76"/>
        <v>#VALUE!</v>
      </c>
      <c r="AK205" s="4" t="e">
        <f t="shared" si="77"/>
        <v>#VALUE!</v>
      </c>
      <c r="AL205" s="4" t="e">
        <f t="shared" si="78"/>
        <v>#VALUE!</v>
      </c>
    </row>
    <row r="206" spans="1:38" ht="13.8" thickBot="1" x14ac:dyDescent="0.3">
      <c r="A206" s="350"/>
      <c r="B206" s="351"/>
      <c r="C206" s="351"/>
      <c r="D206" s="560"/>
      <c r="E206" s="561"/>
      <c r="F206" s="351"/>
      <c r="G206" s="354"/>
      <c r="H206" s="357"/>
      <c r="I206" s="353"/>
      <c r="J206" s="354"/>
      <c r="K206" s="65"/>
      <c r="L206" s="61" t="str">
        <f t="shared" si="79"/>
        <v/>
      </c>
      <c r="M206" s="4" t="str">
        <f t="shared" si="80"/>
        <v/>
      </c>
      <c r="N206" s="4" t="str">
        <f>IF(U206&lt;MIN($D$5,$D$10),"",INDEX($U$35:$Z197,1,B206+1))</f>
        <v/>
      </c>
      <c r="O206" s="5" t="str">
        <f t="shared" si="81"/>
        <v/>
      </c>
      <c r="P206" s="5">
        <f t="shared" si="64"/>
        <v>0</v>
      </c>
      <c r="Q206" s="351"/>
      <c r="R206" s="351"/>
      <c r="S206" s="19" t="str">
        <f t="shared" si="84"/>
        <v/>
      </c>
      <c r="T206" s="62" t="str">
        <f t="shared" si="85"/>
        <v/>
      </c>
      <c r="U206" s="25">
        <f t="shared" si="65"/>
        <v>0</v>
      </c>
      <c r="V206" s="21">
        <f t="shared" si="66"/>
        <v>0</v>
      </c>
      <c r="W206" s="4" t="str">
        <f t="shared" si="67"/>
        <v/>
      </c>
      <c r="X206" s="4" t="e">
        <f t="shared" si="82"/>
        <v>#VALUE!</v>
      </c>
      <c r="Y206" s="4">
        <f t="shared" si="68"/>
        <v>0</v>
      </c>
      <c r="Z206" s="4">
        <f t="shared" si="83"/>
        <v>0</v>
      </c>
      <c r="AA206" s="4" t="e">
        <f t="shared" si="69"/>
        <v>#VALUE!</v>
      </c>
      <c r="AB206" s="4" t="e">
        <f t="shared" si="70"/>
        <v>#VALUE!</v>
      </c>
      <c r="AC206" s="4" t="e">
        <f t="shared" si="86"/>
        <v>#VALUE!</v>
      </c>
      <c r="AD206" s="4" t="e">
        <f t="shared" si="71"/>
        <v>#VALUE!</v>
      </c>
      <c r="AE206" s="4" t="e">
        <f t="shared" si="87"/>
        <v>#VALUE!</v>
      </c>
      <c r="AF206" s="4" t="e">
        <f t="shared" si="72"/>
        <v>#VALUE!</v>
      </c>
      <c r="AG206" s="4" t="e">
        <f t="shared" si="73"/>
        <v>#VALUE!</v>
      </c>
      <c r="AH206" s="4" t="e">
        <f t="shared" si="74"/>
        <v>#VALUE!</v>
      </c>
      <c r="AI206" s="4" t="e">
        <f t="shared" si="75"/>
        <v>#VALUE!</v>
      </c>
      <c r="AJ206" s="4" t="e">
        <f t="shared" si="76"/>
        <v>#VALUE!</v>
      </c>
      <c r="AK206" s="4" t="e">
        <f t="shared" si="77"/>
        <v>#VALUE!</v>
      </c>
      <c r="AL206" s="4" t="e">
        <f t="shared" si="78"/>
        <v>#VALUE!</v>
      </c>
    </row>
    <row r="207" spans="1:38" ht="13.8" thickBot="1" x14ac:dyDescent="0.3">
      <c r="A207" s="350"/>
      <c r="B207" s="351"/>
      <c r="C207" s="351"/>
      <c r="D207" s="560"/>
      <c r="E207" s="561"/>
      <c r="F207" s="351"/>
      <c r="G207" s="354"/>
      <c r="H207" s="357"/>
      <c r="I207" s="353"/>
      <c r="J207" s="354"/>
      <c r="K207" s="65"/>
      <c r="L207" s="61" t="str">
        <f t="shared" si="79"/>
        <v/>
      </c>
      <c r="M207" s="4" t="str">
        <f t="shared" si="80"/>
        <v/>
      </c>
      <c r="N207" s="4" t="str">
        <f>IF(U207&lt;MIN($D$5,$D$10),"",INDEX($U$35:$Z198,1,B207+1))</f>
        <v/>
      </c>
      <c r="O207" s="5" t="str">
        <f t="shared" si="81"/>
        <v/>
      </c>
      <c r="P207" s="5">
        <f t="shared" si="64"/>
        <v>0</v>
      </c>
      <c r="Q207" s="351"/>
      <c r="R207" s="351"/>
      <c r="S207" s="19" t="str">
        <f t="shared" si="84"/>
        <v/>
      </c>
      <c r="T207" s="62" t="str">
        <f t="shared" si="85"/>
        <v/>
      </c>
      <c r="U207" s="25">
        <f t="shared" si="65"/>
        <v>0</v>
      </c>
      <c r="V207" s="21">
        <f t="shared" si="66"/>
        <v>0</v>
      </c>
      <c r="W207" s="4" t="str">
        <f t="shared" si="67"/>
        <v/>
      </c>
      <c r="X207" s="4" t="e">
        <f t="shared" si="82"/>
        <v>#VALUE!</v>
      </c>
      <c r="Y207" s="4">
        <f t="shared" si="68"/>
        <v>0</v>
      </c>
      <c r="Z207" s="4">
        <f t="shared" si="83"/>
        <v>0</v>
      </c>
      <c r="AA207" s="4" t="e">
        <f t="shared" si="69"/>
        <v>#VALUE!</v>
      </c>
      <c r="AB207" s="4" t="e">
        <f t="shared" si="70"/>
        <v>#VALUE!</v>
      </c>
      <c r="AC207" s="4" t="e">
        <f t="shared" si="86"/>
        <v>#VALUE!</v>
      </c>
      <c r="AD207" s="4" t="e">
        <f t="shared" si="71"/>
        <v>#VALUE!</v>
      </c>
      <c r="AE207" s="4" t="e">
        <f t="shared" si="87"/>
        <v>#VALUE!</v>
      </c>
      <c r="AF207" s="4" t="e">
        <f t="shared" si="72"/>
        <v>#VALUE!</v>
      </c>
      <c r="AG207" s="4" t="e">
        <f t="shared" si="73"/>
        <v>#VALUE!</v>
      </c>
      <c r="AH207" s="4" t="e">
        <f t="shared" si="74"/>
        <v>#VALUE!</v>
      </c>
      <c r="AI207" s="4" t="e">
        <f t="shared" si="75"/>
        <v>#VALUE!</v>
      </c>
      <c r="AJ207" s="4" t="e">
        <f t="shared" si="76"/>
        <v>#VALUE!</v>
      </c>
      <c r="AK207" s="4" t="e">
        <f t="shared" si="77"/>
        <v>#VALUE!</v>
      </c>
      <c r="AL207" s="4" t="e">
        <f t="shared" si="78"/>
        <v>#VALUE!</v>
      </c>
    </row>
    <row r="208" spans="1:38" ht="13.8" thickBot="1" x14ac:dyDescent="0.3">
      <c r="A208" s="350"/>
      <c r="B208" s="351"/>
      <c r="C208" s="351"/>
      <c r="D208" s="560"/>
      <c r="E208" s="561"/>
      <c r="F208" s="351"/>
      <c r="G208" s="354"/>
      <c r="H208" s="357"/>
      <c r="I208" s="353"/>
      <c r="J208" s="354"/>
      <c r="K208" s="65"/>
      <c r="L208" s="61" t="str">
        <f t="shared" si="79"/>
        <v/>
      </c>
      <c r="M208" s="4" t="str">
        <f t="shared" si="80"/>
        <v/>
      </c>
      <c r="N208" s="4" t="str">
        <f>IF(U208&lt;MIN($D$5,$D$10),"",INDEX($U$35:$Z199,1,B208+1))</f>
        <v/>
      </c>
      <c r="O208" s="5" t="str">
        <f t="shared" si="81"/>
        <v/>
      </c>
      <c r="P208" s="5">
        <f t="shared" si="64"/>
        <v>0</v>
      </c>
      <c r="Q208" s="351"/>
      <c r="R208" s="351"/>
      <c r="S208" s="19" t="str">
        <f t="shared" si="84"/>
        <v/>
      </c>
      <c r="T208" s="62" t="str">
        <f t="shared" si="85"/>
        <v/>
      </c>
      <c r="U208" s="25">
        <f t="shared" si="65"/>
        <v>0</v>
      </c>
      <c r="V208" s="21">
        <f t="shared" si="66"/>
        <v>0</v>
      </c>
      <c r="W208" s="4" t="str">
        <f t="shared" si="67"/>
        <v/>
      </c>
      <c r="X208" s="4" t="e">
        <f t="shared" si="82"/>
        <v>#VALUE!</v>
      </c>
      <c r="Y208" s="4">
        <f t="shared" si="68"/>
        <v>0</v>
      </c>
      <c r="Z208" s="4">
        <f t="shared" si="83"/>
        <v>0</v>
      </c>
      <c r="AA208" s="4" t="e">
        <f t="shared" si="69"/>
        <v>#VALUE!</v>
      </c>
      <c r="AB208" s="4" t="e">
        <f t="shared" si="70"/>
        <v>#VALUE!</v>
      </c>
      <c r="AC208" s="4" t="e">
        <f t="shared" si="86"/>
        <v>#VALUE!</v>
      </c>
      <c r="AD208" s="4" t="e">
        <f t="shared" si="71"/>
        <v>#VALUE!</v>
      </c>
      <c r="AE208" s="4" t="e">
        <f t="shared" si="87"/>
        <v>#VALUE!</v>
      </c>
      <c r="AF208" s="4" t="e">
        <f t="shared" si="72"/>
        <v>#VALUE!</v>
      </c>
      <c r="AG208" s="4" t="e">
        <f t="shared" si="73"/>
        <v>#VALUE!</v>
      </c>
      <c r="AH208" s="4" t="e">
        <f t="shared" si="74"/>
        <v>#VALUE!</v>
      </c>
      <c r="AI208" s="4" t="e">
        <f t="shared" si="75"/>
        <v>#VALUE!</v>
      </c>
      <c r="AJ208" s="4" t="e">
        <f t="shared" si="76"/>
        <v>#VALUE!</v>
      </c>
      <c r="AK208" s="4" t="e">
        <f t="shared" si="77"/>
        <v>#VALUE!</v>
      </c>
      <c r="AL208" s="4" t="e">
        <f t="shared" si="78"/>
        <v>#VALUE!</v>
      </c>
    </row>
    <row r="209" spans="1:38" ht="13.8" thickBot="1" x14ac:dyDescent="0.3">
      <c r="A209" s="350"/>
      <c r="B209" s="351"/>
      <c r="C209" s="351"/>
      <c r="D209" s="560"/>
      <c r="E209" s="561"/>
      <c r="F209" s="351"/>
      <c r="G209" s="354"/>
      <c r="H209" s="357"/>
      <c r="I209" s="353"/>
      <c r="J209" s="354"/>
      <c r="K209" s="65"/>
      <c r="L209" s="61" t="str">
        <f t="shared" si="79"/>
        <v/>
      </c>
      <c r="M209" s="4" t="str">
        <f t="shared" si="80"/>
        <v/>
      </c>
      <c r="N209" s="4" t="str">
        <f>IF(U209&lt;MIN($D$5,$D$10),"",INDEX($U$35:$Z200,1,B209+1))</f>
        <v/>
      </c>
      <c r="O209" s="5" t="str">
        <f t="shared" si="81"/>
        <v/>
      </c>
      <c r="P209" s="5">
        <f t="shared" si="64"/>
        <v>0</v>
      </c>
      <c r="Q209" s="351"/>
      <c r="R209" s="351"/>
      <c r="S209" s="19" t="str">
        <f t="shared" si="84"/>
        <v/>
      </c>
      <c r="T209" s="62" t="str">
        <f t="shared" si="85"/>
        <v/>
      </c>
      <c r="U209" s="25">
        <f t="shared" si="65"/>
        <v>0</v>
      </c>
      <c r="V209" s="21">
        <f t="shared" si="66"/>
        <v>0</v>
      </c>
      <c r="W209" s="4" t="str">
        <f t="shared" si="67"/>
        <v/>
      </c>
      <c r="X209" s="4" t="e">
        <f t="shared" si="82"/>
        <v>#VALUE!</v>
      </c>
      <c r="Y209" s="4">
        <f t="shared" si="68"/>
        <v>0</v>
      </c>
      <c r="Z209" s="4">
        <f t="shared" si="83"/>
        <v>0</v>
      </c>
      <c r="AA209" s="4" t="e">
        <f t="shared" si="69"/>
        <v>#VALUE!</v>
      </c>
      <c r="AB209" s="4" t="e">
        <f t="shared" si="70"/>
        <v>#VALUE!</v>
      </c>
      <c r="AC209" s="4" t="e">
        <f t="shared" si="86"/>
        <v>#VALUE!</v>
      </c>
      <c r="AD209" s="4" t="e">
        <f t="shared" si="71"/>
        <v>#VALUE!</v>
      </c>
      <c r="AE209" s="4" t="e">
        <f t="shared" si="87"/>
        <v>#VALUE!</v>
      </c>
      <c r="AF209" s="4" t="e">
        <f t="shared" si="72"/>
        <v>#VALUE!</v>
      </c>
      <c r="AG209" s="4" t="e">
        <f t="shared" si="73"/>
        <v>#VALUE!</v>
      </c>
      <c r="AH209" s="4" t="e">
        <f t="shared" si="74"/>
        <v>#VALUE!</v>
      </c>
      <c r="AI209" s="4" t="e">
        <f t="shared" si="75"/>
        <v>#VALUE!</v>
      </c>
      <c r="AJ209" s="4" t="e">
        <f t="shared" si="76"/>
        <v>#VALUE!</v>
      </c>
      <c r="AK209" s="4" t="e">
        <f t="shared" si="77"/>
        <v>#VALUE!</v>
      </c>
      <c r="AL209" s="4" t="e">
        <f t="shared" si="78"/>
        <v>#VALUE!</v>
      </c>
    </row>
    <row r="210" spans="1:38" ht="13.8" thickBot="1" x14ac:dyDescent="0.3">
      <c r="A210" s="350"/>
      <c r="B210" s="351"/>
      <c r="C210" s="351"/>
      <c r="D210" s="560"/>
      <c r="E210" s="561"/>
      <c r="F210" s="351"/>
      <c r="G210" s="354"/>
      <c r="H210" s="357"/>
      <c r="I210" s="353"/>
      <c r="J210" s="354"/>
      <c r="K210" s="65"/>
      <c r="L210" s="61" t="str">
        <f t="shared" si="79"/>
        <v/>
      </c>
      <c r="M210" s="4" t="str">
        <f t="shared" si="80"/>
        <v/>
      </c>
      <c r="N210" s="4" t="str">
        <f>IF(U210&lt;MIN($D$5,$D$10),"",INDEX($U$35:$Z201,1,B210+1))</f>
        <v/>
      </c>
      <c r="O210" s="5" t="str">
        <f t="shared" si="81"/>
        <v/>
      </c>
      <c r="P210" s="5">
        <f t="shared" si="64"/>
        <v>0</v>
      </c>
      <c r="Q210" s="351"/>
      <c r="R210" s="351"/>
      <c r="S210" s="19" t="str">
        <f t="shared" si="84"/>
        <v/>
      </c>
      <c r="T210" s="62" t="str">
        <f t="shared" si="85"/>
        <v/>
      </c>
      <c r="U210" s="25">
        <f t="shared" si="65"/>
        <v>0</v>
      </c>
      <c r="V210" s="21">
        <f t="shared" si="66"/>
        <v>0</v>
      </c>
      <c r="W210" s="4" t="str">
        <f t="shared" si="67"/>
        <v/>
      </c>
      <c r="X210" s="4" t="e">
        <f t="shared" si="82"/>
        <v>#VALUE!</v>
      </c>
      <c r="Y210" s="4">
        <f t="shared" si="68"/>
        <v>0</v>
      </c>
      <c r="Z210" s="4">
        <f t="shared" si="83"/>
        <v>0</v>
      </c>
      <c r="AA210" s="4" t="e">
        <f t="shared" si="69"/>
        <v>#VALUE!</v>
      </c>
      <c r="AB210" s="4" t="e">
        <f t="shared" si="70"/>
        <v>#VALUE!</v>
      </c>
      <c r="AC210" s="4" t="e">
        <f t="shared" si="86"/>
        <v>#VALUE!</v>
      </c>
      <c r="AD210" s="4" t="e">
        <f t="shared" si="71"/>
        <v>#VALUE!</v>
      </c>
      <c r="AE210" s="4" t="e">
        <f t="shared" si="87"/>
        <v>#VALUE!</v>
      </c>
      <c r="AF210" s="4" t="e">
        <f t="shared" si="72"/>
        <v>#VALUE!</v>
      </c>
      <c r="AG210" s="4" t="e">
        <f t="shared" si="73"/>
        <v>#VALUE!</v>
      </c>
      <c r="AH210" s="4" t="e">
        <f t="shared" si="74"/>
        <v>#VALUE!</v>
      </c>
      <c r="AI210" s="4" t="e">
        <f t="shared" si="75"/>
        <v>#VALUE!</v>
      </c>
      <c r="AJ210" s="4" t="e">
        <f t="shared" si="76"/>
        <v>#VALUE!</v>
      </c>
      <c r="AK210" s="4" t="e">
        <f t="shared" si="77"/>
        <v>#VALUE!</v>
      </c>
      <c r="AL210" s="4" t="e">
        <f t="shared" si="78"/>
        <v>#VALUE!</v>
      </c>
    </row>
    <row r="211" spans="1:38" ht="13.8" thickBot="1" x14ac:dyDescent="0.3">
      <c r="A211" s="350"/>
      <c r="B211" s="351"/>
      <c r="C211" s="351"/>
      <c r="D211" s="560"/>
      <c r="E211" s="561"/>
      <c r="F211" s="351"/>
      <c r="G211" s="354"/>
      <c r="H211" s="357"/>
      <c r="I211" s="353"/>
      <c r="J211" s="354"/>
      <c r="K211" s="65"/>
      <c r="L211" s="61" t="str">
        <f t="shared" si="79"/>
        <v/>
      </c>
      <c r="M211" s="4" t="str">
        <f t="shared" si="80"/>
        <v/>
      </c>
      <c r="N211" s="4" t="str">
        <f>IF(U211&lt;MIN($D$5,$D$10),"",INDEX($U$35:$Z202,1,B211+1))</f>
        <v/>
      </c>
      <c r="O211" s="5" t="str">
        <f t="shared" si="81"/>
        <v/>
      </c>
      <c r="P211" s="5">
        <f t="shared" si="64"/>
        <v>0</v>
      </c>
      <c r="Q211" s="351"/>
      <c r="R211" s="351"/>
      <c r="S211" s="19" t="str">
        <f t="shared" si="84"/>
        <v/>
      </c>
      <c r="T211" s="62" t="str">
        <f t="shared" si="85"/>
        <v/>
      </c>
      <c r="U211" s="25">
        <f t="shared" si="65"/>
        <v>0</v>
      </c>
      <c r="V211" s="21">
        <f t="shared" si="66"/>
        <v>0</v>
      </c>
      <c r="W211" s="4" t="str">
        <f t="shared" si="67"/>
        <v/>
      </c>
      <c r="X211" s="4" t="e">
        <f t="shared" si="82"/>
        <v>#VALUE!</v>
      </c>
      <c r="Y211" s="4">
        <f t="shared" si="68"/>
        <v>0</v>
      </c>
      <c r="Z211" s="4">
        <f t="shared" si="83"/>
        <v>0</v>
      </c>
      <c r="AA211" s="4" t="e">
        <f t="shared" si="69"/>
        <v>#VALUE!</v>
      </c>
      <c r="AB211" s="4" t="e">
        <f t="shared" si="70"/>
        <v>#VALUE!</v>
      </c>
      <c r="AC211" s="4" t="e">
        <f t="shared" si="86"/>
        <v>#VALUE!</v>
      </c>
      <c r="AD211" s="4" t="e">
        <f t="shared" si="71"/>
        <v>#VALUE!</v>
      </c>
      <c r="AE211" s="4" t="e">
        <f t="shared" si="87"/>
        <v>#VALUE!</v>
      </c>
      <c r="AF211" s="4" t="e">
        <f t="shared" si="72"/>
        <v>#VALUE!</v>
      </c>
      <c r="AG211" s="4" t="e">
        <f t="shared" si="73"/>
        <v>#VALUE!</v>
      </c>
      <c r="AH211" s="4" t="e">
        <f t="shared" si="74"/>
        <v>#VALUE!</v>
      </c>
      <c r="AI211" s="4" t="e">
        <f t="shared" si="75"/>
        <v>#VALUE!</v>
      </c>
      <c r="AJ211" s="4" t="e">
        <f t="shared" si="76"/>
        <v>#VALUE!</v>
      </c>
      <c r="AK211" s="4" t="e">
        <f t="shared" si="77"/>
        <v>#VALUE!</v>
      </c>
      <c r="AL211" s="4" t="e">
        <f t="shared" si="78"/>
        <v>#VALUE!</v>
      </c>
    </row>
    <row r="212" spans="1:38" ht="13.8" thickBot="1" x14ac:dyDescent="0.3">
      <c r="A212" s="350"/>
      <c r="B212" s="351"/>
      <c r="C212" s="351"/>
      <c r="D212" s="560"/>
      <c r="E212" s="561"/>
      <c r="F212" s="351"/>
      <c r="G212" s="354"/>
      <c r="H212" s="357"/>
      <c r="I212" s="353"/>
      <c r="J212" s="354"/>
      <c r="K212" s="65"/>
      <c r="L212" s="61" t="str">
        <f t="shared" si="79"/>
        <v/>
      </c>
      <c r="M212" s="4" t="str">
        <f t="shared" si="80"/>
        <v/>
      </c>
      <c r="N212" s="4" t="str">
        <f>IF(U212&lt;MIN($D$5,$D$10),"",INDEX($U$35:$Z203,1,B212+1))</f>
        <v/>
      </c>
      <c r="O212" s="5" t="str">
        <f t="shared" si="81"/>
        <v/>
      </c>
      <c r="P212" s="5">
        <f t="shared" si="64"/>
        <v>0</v>
      </c>
      <c r="Q212" s="351"/>
      <c r="R212" s="351"/>
      <c r="S212" s="19" t="str">
        <f t="shared" si="84"/>
        <v/>
      </c>
      <c r="T212" s="62" t="str">
        <f t="shared" si="85"/>
        <v/>
      </c>
      <c r="U212" s="25">
        <f t="shared" si="65"/>
        <v>0</v>
      </c>
      <c r="V212" s="21">
        <f t="shared" si="66"/>
        <v>0</v>
      </c>
      <c r="W212" s="4" t="str">
        <f t="shared" si="67"/>
        <v/>
      </c>
      <c r="X212" s="4" t="e">
        <f t="shared" si="82"/>
        <v>#VALUE!</v>
      </c>
      <c r="Y212" s="4">
        <f t="shared" si="68"/>
        <v>0</v>
      </c>
      <c r="Z212" s="4">
        <f t="shared" si="83"/>
        <v>0</v>
      </c>
      <c r="AA212" s="4" t="e">
        <f t="shared" si="69"/>
        <v>#VALUE!</v>
      </c>
      <c r="AB212" s="4" t="e">
        <f t="shared" si="70"/>
        <v>#VALUE!</v>
      </c>
      <c r="AC212" s="4" t="e">
        <f t="shared" si="86"/>
        <v>#VALUE!</v>
      </c>
      <c r="AD212" s="4" t="e">
        <f t="shared" si="71"/>
        <v>#VALUE!</v>
      </c>
      <c r="AE212" s="4" t="e">
        <f t="shared" si="87"/>
        <v>#VALUE!</v>
      </c>
      <c r="AF212" s="4" t="e">
        <f t="shared" si="72"/>
        <v>#VALUE!</v>
      </c>
      <c r="AG212" s="4" t="e">
        <f t="shared" si="73"/>
        <v>#VALUE!</v>
      </c>
      <c r="AH212" s="4" t="e">
        <f t="shared" si="74"/>
        <v>#VALUE!</v>
      </c>
      <c r="AI212" s="4" t="e">
        <f t="shared" si="75"/>
        <v>#VALUE!</v>
      </c>
      <c r="AJ212" s="4" t="e">
        <f t="shared" si="76"/>
        <v>#VALUE!</v>
      </c>
      <c r="AK212" s="4" t="e">
        <f t="shared" si="77"/>
        <v>#VALUE!</v>
      </c>
      <c r="AL212" s="4" t="e">
        <f t="shared" si="78"/>
        <v>#VALUE!</v>
      </c>
    </row>
    <row r="213" spans="1:38" ht="13.8" thickBot="1" x14ac:dyDescent="0.3">
      <c r="A213" s="350"/>
      <c r="B213" s="351"/>
      <c r="C213" s="351"/>
      <c r="D213" s="560"/>
      <c r="E213" s="561"/>
      <c r="F213" s="351"/>
      <c r="G213" s="354"/>
      <c r="H213" s="357"/>
      <c r="I213" s="353"/>
      <c r="J213" s="354"/>
      <c r="K213" s="65"/>
      <c r="L213" s="61" t="str">
        <f t="shared" si="79"/>
        <v/>
      </c>
      <c r="M213" s="4" t="str">
        <f t="shared" si="80"/>
        <v/>
      </c>
      <c r="N213" s="4" t="str">
        <f>IF(U213&lt;MIN($D$5,$D$10),"",INDEX($U$35:$Z204,1,B213+1))</f>
        <v/>
      </c>
      <c r="O213" s="5" t="str">
        <f t="shared" si="81"/>
        <v/>
      </c>
      <c r="P213" s="5">
        <f t="shared" si="64"/>
        <v>0</v>
      </c>
      <c r="Q213" s="351"/>
      <c r="R213" s="351"/>
      <c r="S213" s="19" t="str">
        <f t="shared" si="84"/>
        <v/>
      </c>
      <c r="T213" s="62" t="str">
        <f t="shared" si="85"/>
        <v/>
      </c>
      <c r="U213" s="25">
        <f t="shared" si="65"/>
        <v>0</v>
      </c>
      <c r="V213" s="21">
        <f t="shared" si="66"/>
        <v>0</v>
      </c>
      <c r="W213" s="4" t="str">
        <f t="shared" si="67"/>
        <v/>
      </c>
      <c r="X213" s="4" t="e">
        <f t="shared" si="82"/>
        <v>#VALUE!</v>
      </c>
      <c r="Y213" s="4">
        <f t="shared" si="68"/>
        <v>0</v>
      </c>
      <c r="Z213" s="4">
        <f t="shared" si="83"/>
        <v>0</v>
      </c>
      <c r="AA213" s="4" t="e">
        <f t="shared" si="69"/>
        <v>#VALUE!</v>
      </c>
      <c r="AB213" s="4" t="e">
        <f t="shared" si="70"/>
        <v>#VALUE!</v>
      </c>
      <c r="AC213" s="4" t="e">
        <f t="shared" si="86"/>
        <v>#VALUE!</v>
      </c>
      <c r="AD213" s="4" t="e">
        <f t="shared" si="71"/>
        <v>#VALUE!</v>
      </c>
      <c r="AE213" s="4" t="e">
        <f t="shared" si="87"/>
        <v>#VALUE!</v>
      </c>
      <c r="AF213" s="4" t="e">
        <f t="shared" si="72"/>
        <v>#VALUE!</v>
      </c>
      <c r="AG213" s="4" t="e">
        <f t="shared" si="73"/>
        <v>#VALUE!</v>
      </c>
      <c r="AH213" s="4" t="e">
        <f t="shared" si="74"/>
        <v>#VALUE!</v>
      </c>
      <c r="AI213" s="4" t="e">
        <f t="shared" si="75"/>
        <v>#VALUE!</v>
      </c>
      <c r="AJ213" s="4" t="e">
        <f t="shared" si="76"/>
        <v>#VALUE!</v>
      </c>
      <c r="AK213" s="4" t="e">
        <f t="shared" si="77"/>
        <v>#VALUE!</v>
      </c>
      <c r="AL213" s="4" t="e">
        <f t="shared" si="78"/>
        <v>#VALUE!</v>
      </c>
    </row>
    <row r="214" spans="1:38" ht="13.8" thickBot="1" x14ac:dyDescent="0.3">
      <c r="A214" s="350"/>
      <c r="B214" s="351"/>
      <c r="C214" s="351"/>
      <c r="D214" s="560"/>
      <c r="E214" s="561"/>
      <c r="F214" s="351"/>
      <c r="G214" s="354"/>
      <c r="H214" s="357"/>
      <c r="I214" s="353"/>
      <c r="J214" s="354"/>
      <c r="K214" s="65"/>
      <c r="L214" s="61" t="str">
        <f t="shared" si="79"/>
        <v/>
      </c>
      <c r="M214" s="4" t="str">
        <f t="shared" si="80"/>
        <v/>
      </c>
      <c r="N214" s="4" t="str">
        <f>IF(U214&lt;MIN($D$5,$D$10),"",INDEX($U$35:$Z205,1,B214+1))</f>
        <v/>
      </c>
      <c r="O214" s="5" t="str">
        <f t="shared" si="81"/>
        <v/>
      </c>
      <c r="P214" s="5">
        <f t="shared" si="64"/>
        <v>0</v>
      </c>
      <c r="Q214" s="351"/>
      <c r="R214" s="351"/>
      <c r="S214" s="19" t="str">
        <f t="shared" si="84"/>
        <v/>
      </c>
      <c r="T214" s="62" t="str">
        <f t="shared" si="85"/>
        <v/>
      </c>
      <c r="U214" s="25">
        <f t="shared" si="65"/>
        <v>0</v>
      </c>
      <c r="V214" s="21">
        <f t="shared" si="66"/>
        <v>0</v>
      </c>
      <c r="W214" s="4" t="str">
        <f t="shared" si="67"/>
        <v/>
      </c>
      <c r="X214" s="4" t="e">
        <f t="shared" si="82"/>
        <v>#VALUE!</v>
      </c>
      <c r="Y214" s="4">
        <f t="shared" si="68"/>
        <v>0</v>
      </c>
      <c r="Z214" s="4">
        <f t="shared" si="83"/>
        <v>0</v>
      </c>
      <c r="AA214" s="4" t="e">
        <f t="shared" si="69"/>
        <v>#VALUE!</v>
      </c>
      <c r="AB214" s="4" t="e">
        <f t="shared" si="70"/>
        <v>#VALUE!</v>
      </c>
      <c r="AC214" s="4" t="e">
        <f t="shared" si="86"/>
        <v>#VALUE!</v>
      </c>
      <c r="AD214" s="4" t="e">
        <f t="shared" si="71"/>
        <v>#VALUE!</v>
      </c>
      <c r="AE214" s="4" t="e">
        <f t="shared" si="87"/>
        <v>#VALUE!</v>
      </c>
      <c r="AF214" s="4" t="e">
        <f t="shared" si="72"/>
        <v>#VALUE!</v>
      </c>
      <c r="AG214" s="4" t="e">
        <f t="shared" si="73"/>
        <v>#VALUE!</v>
      </c>
      <c r="AH214" s="4" t="e">
        <f t="shared" si="74"/>
        <v>#VALUE!</v>
      </c>
      <c r="AI214" s="4" t="e">
        <f t="shared" si="75"/>
        <v>#VALUE!</v>
      </c>
      <c r="AJ214" s="4" t="e">
        <f t="shared" si="76"/>
        <v>#VALUE!</v>
      </c>
      <c r="AK214" s="4" t="e">
        <f t="shared" si="77"/>
        <v>#VALUE!</v>
      </c>
      <c r="AL214" s="4" t="e">
        <f t="shared" si="78"/>
        <v>#VALUE!</v>
      </c>
    </row>
    <row r="215" spans="1:38" ht="13.8" thickBot="1" x14ac:dyDescent="0.3">
      <c r="A215" s="350"/>
      <c r="B215" s="351"/>
      <c r="C215" s="351"/>
      <c r="D215" s="560"/>
      <c r="E215" s="561"/>
      <c r="F215" s="351"/>
      <c r="G215" s="354"/>
      <c r="H215" s="357"/>
      <c r="I215" s="353"/>
      <c r="J215" s="354"/>
      <c r="K215" s="65"/>
      <c r="L215" s="61" t="str">
        <f t="shared" si="79"/>
        <v/>
      </c>
      <c r="M215" s="4" t="str">
        <f t="shared" si="80"/>
        <v/>
      </c>
      <c r="N215" s="4" t="str">
        <f>IF(U215&lt;MIN($D$5,$D$10),"",INDEX($U$35:$Z206,1,B215+1))</f>
        <v/>
      </c>
      <c r="O215" s="5" t="str">
        <f t="shared" si="81"/>
        <v/>
      </c>
      <c r="P215" s="5">
        <f t="shared" si="64"/>
        <v>0</v>
      </c>
      <c r="Q215" s="351"/>
      <c r="R215" s="351"/>
      <c r="S215" s="19" t="str">
        <f t="shared" si="84"/>
        <v/>
      </c>
      <c r="T215" s="62" t="str">
        <f t="shared" si="85"/>
        <v/>
      </c>
      <c r="U215" s="25">
        <f t="shared" si="65"/>
        <v>0</v>
      </c>
      <c r="V215" s="21">
        <f t="shared" si="66"/>
        <v>0</v>
      </c>
      <c r="W215" s="4" t="str">
        <f t="shared" si="67"/>
        <v/>
      </c>
      <c r="X215" s="4" t="e">
        <f t="shared" si="82"/>
        <v>#VALUE!</v>
      </c>
      <c r="Y215" s="4">
        <f t="shared" si="68"/>
        <v>0</v>
      </c>
      <c r="Z215" s="4">
        <f t="shared" si="83"/>
        <v>0</v>
      </c>
      <c r="AA215" s="4" t="e">
        <f t="shared" si="69"/>
        <v>#VALUE!</v>
      </c>
      <c r="AB215" s="4" t="e">
        <f t="shared" si="70"/>
        <v>#VALUE!</v>
      </c>
      <c r="AC215" s="4" t="e">
        <f t="shared" si="86"/>
        <v>#VALUE!</v>
      </c>
      <c r="AD215" s="4" t="e">
        <f t="shared" si="71"/>
        <v>#VALUE!</v>
      </c>
      <c r="AE215" s="4" t="e">
        <f t="shared" si="87"/>
        <v>#VALUE!</v>
      </c>
      <c r="AF215" s="4" t="e">
        <f t="shared" si="72"/>
        <v>#VALUE!</v>
      </c>
      <c r="AG215" s="4" t="e">
        <f t="shared" si="73"/>
        <v>#VALUE!</v>
      </c>
      <c r="AH215" s="4" t="e">
        <f t="shared" si="74"/>
        <v>#VALUE!</v>
      </c>
      <c r="AI215" s="4" t="e">
        <f t="shared" si="75"/>
        <v>#VALUE!</v>
      </c>
      <c r="AJ215" s="4" t="e">
        <f t="shared" si="76"/>
        <v>#VALUE!</v>
      </c>
      <c r="AK215" s="4" t="e">
        <f t="shared" si="77"/>
        <v>#VALUE!</v>
      </c>
      <c r="AL215" s="4" t="e">
        <f t="shared" si="78"/>
        <v>#VALUE!</v>
      </c>
    </row>
    <row r="216" spans="1:38" ht="13.8" thickBot="1" x14ac:dyDescent="0.3">
      <c r="A216" s="350"/>
      <c r="B216" s="351"/>
      <c r="C216" s="351"/>
      <c r="D216" s="560"/>
      <c r="E216" s="561"/>
      <c r="F216" s="351"/>
      <c r="G216" s="354"/>
      <c r="H216" s="357"/>
      <c r="I216" s="353"/>
      <c r="J216" s="354"/>
      <c r="K216" s="65"/>
      <c r="L216" s="61" t="str">
        <f t="shared" si="79"/>
        <v/>
      </c>
      <c r="M216" s="4" t="str">
        <f t="shared" si="80"/>
        <v/>
      </c>
      <c r="N216" s="4" t="str">
        <f>IF(U216&lt;MIN($D$5,$D$10),"",INDEX($U$35:$Z207,1,B216+1))</f>
        <v/>
      </c>
      <c r="O216" s="5" t="str">
        <f t="shared" si="81"/>
        <v/>
      </c>
      <c r="P216" s="5">
        <f t="shared" si="64"/>
        <v>0</v>
      </c>
      <c r="Q216" s="351"/>
      <c r="R216" s="351"/>
      <c r="S216" s="19" t="str">
        <f t="shared" si="84"/>
        <v/>
      </c>
      <c r="T216" s="62" t="str">
        <f t="shared" si="85"/>
        <v/>
      </c>
      <c r="U216" s="25">
        <f t="shared" si="65"/>
        <v>0</v>
      </c>
      <c r="V216" s="21">
        <f t="shared" si="66"/>
        <v>0</v>
      </c>
      <c r="W216" s="4" t="str">
        <f t="shared" si="67"/>
        <v/>
      </c>
      <c r="X216" s="4" t="e">
        <f t="shared" si="82"/>
        <v>#VALUE!</v>
      </c>
      <c r="Y216" s="4">
        <f t="shared" si="68"/>
        <v>0</v>
      </c>
      <c r="Z216" s="4">
        <f t="shared" si="83"/>
        <v>0</v>
      </c>
      <c r="AA216" s="4" t="e">
        <f t="shared" si="69"/>
        <v>#VALUE!</v>
      </c>
      <c r="AB216" s="4" t="e">
        <f t="shared" si="70"/>
        <v>#VALUE!</v>
      </c>
      <c r="AC216" s="4" t="e">
        <f t="shared" si="86"/>
        <v>#VALUE!</v>
      </c>
      <c r="AD216" s="4" t="e">
        <f t="shared" si="71"/>
        <v>#VALUE!</v>
      </c>
      <c r="AE216" s="4" t="e">
        <f t="shared" si="87"/>
        <v>#VALUE!</v>
      </c>
      <c r="AF216" s="4" t="e">
        <f t="shared" si="72"/>
        <v>#VALUE!</v>
      </c>
      <c r="AG216" s="4" t="e">
        <f t="shared" si="73"/>
        <v>#VALUE!</v>
      </c>
      <c r="AH216" s="4" t="e">
        <f t="shared" si="74"/>
        <v>#VALUE!</v>
      </c>
      <c r="AI216" s="4" t="e">
        <f t="shared" si="75"/>
        <v>#VALUE!</v>
      </c>
      <c r="AJ216" s="4" t="e">
        <f t="shared" si="76"/>
        <v>#VALUE!</v>
      </c>
      <c r="AK216" s="4" t="e">
        <f t="shared" si="77"/>
        <v>#VALUE!</v>
      </c>
      <c r="AL216" s="4" t="e">
        <f t="shared" si="78"/>
        <v>#VALUE!</v>
      </c>
    </row>
    <row r="217" spans="1:38" ht="13.8" thickBot="1" x14ac:dyDescent="0.3">
      <c r="A217" s="350"/>
      <c r="B217" s="351"/>
      <c r="C217" s="351"/>
      <c r="D217" s="560"/>
      <c r="E217" s="561"/>
      <c r="F217" s="351"/>
      <c r="G217" s="354"/>
      <c r="H217" s="357"/>
      <c r="I217" s="353"/>
      <c r="J217" s="354"/>
      <c r="K217" s="65"/>
      <c r="L217" s="61" t="str">
        <f t="shared" si="79"/>
        <v/>
      </c>
      <c r="M217" s="4" t="str">
        <f t="shared" si="80"/>
        <v/>
      </c>
      <c r="N217" s="4" t="str">
        <f>IF(U217&lt;MIN($D$5,$D$10),"",INDEX($U$35:$Z208,1,B217+1))</f>
        <v/>
      </c>
      <c r="O217" s="5" t="str">
        <f t="shared" si="81"/>
        <v/>
      </c>
      <c r="P217" s="5">
        <f t="shared" si="64"/>
        <v>0</v>
      </c>
      <c r="Q217" s="351"/>
      <c r="R217" s="351"/>
      <c r="S217" s="19" t="str">
        <f t="shared" si="84"/>
        <v/>
      </c>
      <c r="T217" s="62" t="str">
        <f t="shared" si="85"/>
        <v/>
      </c>
      <c r="U217" s="25">
        <f t="shared" si="65"/>
        <v>0</v>
      </c>
      <c r="V217" s="21">
        <f t="shared" si="66"/>
        <v>0</v>
      </c>
      <c r="W217" s="4" t="str">
        <f t="shared" si="67"/>
        <v/>
      </c>
      <c r="X217" s="4" t="e">
        <f t="shared" si="82"/>
        <v>#VALUE!</v>
      </c>
      <c r="Y217" s="4">
        <f t="shared" si="68"/>
        <v>0</v>
      </c>
      <c r="Z217" s="4">
        <f t="shared" si="83"/>
        <v>0</v>
      </c>
      <c r="AA217" s="4" t="e">
        <f t="shared" si="69"/>
        <v>#VALUE!</v>
      </c>
      <c r="AB217" s="4" t="e">
        <f t="shared" si="70"/>
        <v>#VALUE!</v>
      </c>
      <c r="AC217" s="4" t="e">
        <f t="shared" si="86"/>
        <v>#VALUE!</v>
      </c>
      <c r="AD217" s="4" t="e">
        <f t="shared" si="71"/>
        <v>#VALUE!</v>
      </c>
      <c r="AE217" s="4" t="e">
        <f t="shared" si="87"/>
        <v>#VALUE!</v>
      </c>
      <c r="AF217" s="4" t="e">
        <f t="shared" si="72"/>
        <v>#VALUE!</v>
      </c>
      <c r="AG217" s="4" t="e">
        <f t="shared" si="73"/>
        <v>#VALUE!</v>
      </c>
      <c r="AH217" s="4" t="e">
        <f t="shared" si="74"/>
        <v>#VALUE!</v>
      </c>
      <c r="AI217" s="4" t="e">
        <f t="shared" si="75"/>
        <v>#VALUE!</v>
      </c>
      <c r="AJ217" s="4" t="e">
        <f t="shared" si="76"/>
        <v>#VALUE!</v>
      </c>
      <c r="AK217" s="4" t="e">
        <f t="shared" si="77"/>
        <v>#VALUE!</v>
      </c>
      <c r="AL217" s="4" t="e">
        <f t="shared" si="78"/>
        <v>#VALUE!</v>
      </c>
    </row>
    <row r="218" spans="1:38" ht="13.8" thickBot="1" x14ac:dyDescent="0.3">
      <c r="A218" s="350"/>
      <c r="B218" s="351"/>
      <c r="C218" s="351"/>
      <c r="D218" s="560"/>
      <c r="E218" s="561"/>
      <c r="F218" s="351"/>
      <c r="G218" s="354"/>
      <c r="H218" s="357"/>
      <c r="I218" s="353"/>
      <c r="J218" s="354"/>
      <c r="K218" s="65"/>
      <c r="L218" s="61" t="str">
        <f t="shared" si="79"/>
        <v/>
      </c>
      <c r="M218" s="4" t="str">
        <f t="shared" si="80"/>
        <v/>
      </c>
      <c r="N218" s="4" t="str">
        <f>IF(U218&lt;MIN($D$5,$D$10),"",INDEX($U$35:$Z209,1,B218+1))</f>
        <v/>
      </c>
      <c r="O218" s="5" t="str">
        <f t="shared" si="81"/>
        <v/>
      </c>
      <c r="P218" s="5">
        <f t="shared" si="64"/>
        <v>0</v>
      </c>
      <c r="Q218" s="351"/>
      <c r="R218" s="351"/>
      <c r="S218" s="19" t="str">
        <f t="shared" si="84"/>
        <v/>
      </c>
      <c r="T218" s="62" t="str">
        <f t="shared" si="85"/>
        <v/>
      </c>
      <c r="U218" s="25">
        <f t="shared" si="65"/>
        <v>0</v>
      </c>
      <c r="V218" s="21">
        <f t="shared" si="66"/>
        <v>0</v>
      </c>
      <c r="W218" s="4" t="str">
        <f t="shared" si="67"/>
        <v/>
      </c>
      <c r="X218" s="4" t="e">
        <f t="shared" si="82"/>
        <v>#VALUE!</v>
      </c>
      <c r="Y218" s="4">
        <f t="shared" si="68"/>
        <v>0</v>
      </c>
      <c r="Z218" s="4">
        <f t="shared" si="83"/>
        <v>0</v>
      </c>
      <c r="AA218" s="4" t="e">
        <f t="shared" si="69"/>
        <v>#VALUE!</v>
      </c>
      <c r="AB218" s="4" t="e">
        <f t="shared" si="70"/>
        <v>#VALUE!</v>
      </c>
      <c r="AC218" s="4" t="e">
        <f t="shared" si="86"/>
        <v>#VALUE!</v>
      </c>
      <c r="AD218" s="4" t="e">
        <f t="shared" si="71"/>
        <v>#VALUE!</v>
      </c>
      <c r="AE218" s="4" t="e">
        <f t="shared" si="87"/>
        <v>#VALUE!</v>
      </c>
      <c r="AF218" s="4" t="e">
        <f t="shared" si="72"/>
        <v>#VALUE!</v>
      </c>
      <c r="AG218" s="4" t="e">
        <f t="shared" si="73"/>
        <v>#VALUE!</v>
      </c>
      <c r="AH218" s="4" t="e">
        <f t="shared" si="74"/>
        <v>#VALUE!</v>
      </c>
      <c r="AI218" s="4" t="e">
        <f t="shared" si="75"/>
        <v>#VALUE!</v>
      </c>
      <c r="AJ218" s="4" t="e">
        <f t="shared" si="76"/>
        <v>#VALUE!</v>
      </c>
      <c r="AK218" s="4" t="e">
        <f t="shared" si="77"/>
        <v>#VALUE!</v>
      </c>
      <c r="AL218" s="4" t="e">
        <f t="shared" si="78"/>
        <v>#VALUE!</v>
      </c>
    </row>
    <row r="219" spans="1:38" ht="13.8" thickBot="1" x14ac:dyDescent="0.3">
      <c r="A219" s="350"/>
      <c r="B219" s="351"/>
      <c r="C219" s="351"/>
      <c r="D219" s="560"/>
      <c r="E219" s="561"/>
      <c r="F219" s="351"/>
      <c r="G219" s="354"/>
      <c r="H219" s="357"/>
      <c r="I219" s="353"/>
      <c r="J219" s="354"/>
      <c r="K219" s="65"/>
      <c r="L219" s="61" t="str">
        <f t="shared" si="79"/>
        <v/>
      </c>
      <c r="M219" s="4" t="str">
        <f t="shared" si="80"/>
        <v/>
      </c>
      <c r="N219" s="4" t="str">
        <f>IF(U219&lt;MIN($D$5,$D$10),"",INDEX($U$35:$Z210,1,B219+1))</f>
        <v/>
      </c>
      <c r="O219" s="5" t="str">
        <f t="shared" si="81"/>
        <v/>
      </c>
      <c r="P219" s="5">
        <f t="shared" si="64"/>
        <v>0</v>
      </c>
      <c r="Q219" s="351"/>
      <c r="R219" s="351"/>
      <c r="S219" s="19" t="str">
        <f t="shared" si="84"/>
        <v/>
      </c>
      <c r="T219" s="62" t="str">
        <f t="shared" si="85"/>
        <v/>
      </c>
      <c r="U219" s="25">
        <f t="shared" si="65"/>
        <v>0</v>
      </c>
      <c r="V219" s="21">
        <f t="shared" si="66"/>
        <v>0</v>
      </c>
      <c r="W219" s="4" t="str">
        <f t="shared" si="67"/>
        <v/>
      </c>
      <c r="X219" s="4" t="e">
        <f t="shared" si="82"/>
        <v>#VALUE!</v>
      </c>
      <c r="Y219" s="4">
        <f t="shared" si="68"/>
        <v>0</v>
      </c>
      <c r="Z219" s="4">
        <f t="shared" si="83"/>
        <v>0</v>
      </c>
      <c r="AA219" s="4" t="e">
        <f t="shared" si="69"/>
        <v>#VALUE!</v>
      </c>
      <c r="AB219" s="4" t="e">
        <f t="shared" si="70"/>
        <v>#VALUE!</v>
      </c>
      <c r="AC219" s="4" t="e">
        <f t="shared" si="86"/>
        <v>#VALUE!</v>
      </c>
      <c r="AD219" s="4" t="e">
        <f t="shared" si="71"/>
        <v>#VALUE!</v>
      </c>
      <c r="AE219" s="4" t="e">
        <f t="shared" si="87"/>
        <v>#VALUE!</v>
      </c>
      <c r="AF219" s="4" t="e">
        <f t="shared" si="72"/>
        <v>#VALUE!</v>
      </c>
      <c r="AG219" s="4" t="e">
        <f t="shared" si="73"/>
        <v>#VALUE!</v>
      </c>
      <c r="AH219" s="4" t="e">
        <f t="shared" si="74"/>
        <v>#VALUE!</v>
      </c>
      <c r="AI219" s="4" t="e">
        <f t="shared" si="75"/>
        <v>#VALUE!</v>
      </c>
      <c r="AJ219" s="4" t="e">
        <f t="shared" si="76"/>
        <v>#VALUE!</v>
      </c>
      <c r="AK219" s="4" t="e">
        <f t="shared" si="77"/>
        <v>#VALUE!</v>
      </c>
      <c r="AL219" s="4" t="e">
        <f t="shared" si="78"/>
        <v>#VALUE!</v>
      </c>
    </row>
    <row r="220" spans="1:38" ht="13.8" thickBot="1" x14ac:dyDescent="0.3">
      <c r="A220" s="350"/>
      <c r="B220" s="351"/>
      <c r="C220" s="351"/>
      <c r="D220" s="560"/>
      <c r="E220" s="561"/>
      <c r="F220" s="351"/>
      <c r="G220" s="354"/>
      <c r="H220" s="357"/>
      <c r="I220" s="353"/>
      <c r="J220" s="354"/>
      <c r="K220" s="65"/>
      <c r="L220" s="61" t="str">
        <f t="shared" si="79"/>
        <v/>
      </c>
      <c r="M220" s="4" t="str">
        <f t="shared" si="80"/>
        <v/>
      </c>
      <c r="N220" s="4" t="str">
        <f>IF(U220&lt;MIN($D$5,$D$10),"",INDEX($U$35:$Z211,1,B220+1))</f>
        <v/>
      </c>
      <c r="O220" s="5" t="str">
        <f t="shared" si="81"/>
        <v/>
      </c>
      <c r="P220" s="5">
        <f t="shared" si="64"/>
        <v>0</v>
      </c>
      <c r="Q220" s="351"/>
      <c r="R220" s="351"/>
      <c r="S220" s="19" t="str">
        <f t="shared" si="84"/>
        <v/>
      </c>
      <c r="T220" s="62" t="str">
        <f t="shared" si="85"/>
        <v/>
      </c>
      <c r="U220" s="25">
        <f t="shared" si="65"/>
        <v>0</v>
      </c>
      <c r="V220" s="21">
        <f t="shared" si="66"/>
        <v>0</v>
      </c>
      <c r="W220" s="4" t="str">
        <f t="shared" si="67"/>
        <v/>
      </c>
      <c r="X220" s="4" t="e">
        <f t="shared" si="82"/>
        <v>#VALUE!</v>
      </c>
      <c r="Y220" s="4">
        <f t="shared" si="68"/>
        <v>0</v>
      </c>
      <c r="Z220" s="4">
        <f t="shared" si="83"/>
        <v>0</v>
      </c>
      <c r="AA220" s="4" t="e">
        <f t="shared" si="69"/>
        <v>#VALUE!</v>
      </c>
      <c r="AB220" s="4" t="e">
        <f t="shared" si="70"/>
        <v>#VALUE!</v>
      </c>
      <c r="AC220" s="4" t="e">
        <f t="shared" si="86"/>
        <v>#VALUE!</v>
      </c>
      <c r="AD220" s="4" t="e">
        <f t="shared" si="71"/>
        <v>#VALUE!</v>
      </c>
      <c r="AE220" s="4" t="e">
        <f t="shared" si="87"/>
        <v>#VALUE!</v>
      </c>
      <c r="AF220" s="4" t="e">
        <f t="shared" si="72"/>
        <v>#VALUE!</v>
      </c>
      <c r="AG220" s="4" t="e">
        <f t="shared" si="73"/>
        <v>#VALUE!</v>
      </c>
      <c r="AH220" s="4" t="e">
        <f t="shared" si="74"/>
        <v>#VALUE!</v>
      </c>
      <c r="AI220" s="4" t="e">
        <f t="shared" si="75"/>
        <v>#VALUE!</v>
      </c>
      <c r="AJ220" s="4" t="e">
        <f t="shared" si="76"/>
        <v>#VALUE!</v>
      </c>
      <c r="AK220" s="4" t="e">
        <f t="shared" si="77"/>
        <v>#VALUE!</v>
      </c>
      <c r="AL220" s="4" t="e">
        <f t="shared" si="78"/>
        <v>#VALUE!</v>
      </c>
    </row>
    <row r="221" spans="1:38" ht="13.8" thickBot="1" x14ac:dyDescent="0.3">
      <c r="A221" s="350"/>
      <c r="B221" s="351"/>
      <c r="C221" s="351"/>
      <c r="D221" s="560"/>
      <c r="E221" s="561"/>
      <c r="F221" s="351"/>
      <c r="G221" s="354"/>
      <c r="H221" s="357"/>
      <c r="I221" s="353"/>
      <c r="J221" s="354"/>
      <c r="K221" s="65"/>
      <c r="L221" s="61" t="str">
        <f t="shared" si="79"/>
        <v/>
      </c>
      <c r="M221" s="4" t="str">
        <f t="shared" si="80"/>
        <v/>
      </c>
      <c r="N221" s="4" t="str">
        <f>IF(U221&lt;MIN($D$5,$D$10),"",INDEX($U$35:$Z212,1,B221+1))</f>
        <v/>
      </c>
      <c r="O221" s="5" t="str">
        <f t="shared" si="81"/>
        <v/>
      </c>
      <c r="P221" s="5">
        <f t="shared" si="64"/>
        <v>0</v>
      </c>
      <c r="Q221" s="351"/>
      <c r="R221" s="351"/>
      <c r="S221" s="19" t="str">
        <f t="shared" si="84"/>
        <v/>
      </c>
      <c r="T221" s="62" t="str">
        <f t="shared" si="85"/>
        <v/>
      </c>
      <c r="U221" s="25">
        <f t="shared" si="65"/>
        <v>0</v>
      </c>
      <c r="V221" s="21">
        <f t="shared" si="66"/>
        <v>0</v>
      </c>
      <c r="W221" s="4" t="str">
        <f t="shared" si="67"/>
        <v/>
      </c>
      <c r="X221" s="4" t="e">
        <f t="shared" si="82"/>
        <v>#VALUE!</v>
      </c>
      <c r="Y221" s="4">
        <f t="shared" si="68"/>
        <v>0</v>
      </c>
      <c r="Z221" s="4">
        <f t="shared" si="83"/>
        <v>0</v>
      </c>
      <c r="AA221" s="4" t="e">
        <f t="shared" si="69"/>
        <v>#VALUE!</v>
      </c>
      <c r="AB221" s="4" t="e">
        <f t="shared" si="70"/>
        <v>#VALUE!</v>
      </c>
      <c r="AC221" s="4" t="e">
        <f t="shared" si="86"/>
        <v>#VALUE!</v>
      </c>
      <c r="AD221" s="4" t="e">
        <f t="shared" si="71"/>
        <v>#VALUE!</v>
      </c>
      <c r="AE221" s="4" t="e">
        <f t="shared" si="87"/>
        <v>#VALUE!</v>
      </c>
      <c r="AF221" s="4" t="e">
        <f t="shared" si="72"/>
        <v>#VALUE!</v>
      </c>
      <c r="AG221" s="4" t="e">
        <f t="shared" si="73"/>
        <v>#VALUE!</v>
      </c>
      <c r="AH221" s="4" t="e">
        <f t="shared" si="74"/>
        <v>#VALUE!</v>
      </c>
      <c r="AI221" s="4" t="e">
        <f t="shared" si="75"/>
        <v>#VALUE!</v>
      </c>
      <c r="AJ221" s="4" t="e">
        <f t="shared" si="76"/>
        <v>#VALUE!</v>
      </c>
      <c r="AK221" s="4" t="e">
        <f t="shared" si="77"/>
        <v>#VALUE!</v>
      </c>
      <c r="AL221" s="4" t="e">
        <f t="shared" si="78"/>
        <v>#VALUE!</v>
      </c>
    </row>
    <row r="222" spans="1:38" ht="13.8" thickBot="1" x14ac:dyDescent="0.3">
      <c r="A222" s="350"/>
      <c r="B222" s="351"/>
      <c r="C222" s="351"/>
      <c r="D222" s="560"/>
      <c r="E222" s="561"/>
      <c r="F222" s="351"/>
      <c r="G222" s="354"/>
      <c r="H222" s="357"/>
      <c r="I222" s="353"/>
      <c r="J222" s="354"/>
      <c r="K222" s="65"/>
      <c r="L222" s="61" t="str">
        <f t="shared" si="79"/>
        <v/>
      </c>
      <c r="M222" s="4" t="str">
        <f t="shared" si="80"/>
        <v/>
      </c>
      <c r="N222" s="4" t="str">
        <f>IF(U222&lt;MIN($D$5,$D$10),"",INDEX($U$35:$Z213,1,B222+1))</f>
        <v/>
      </c>
      <c r="O222" s="5" t="str">
        <f t="shared" si="81"/>
        <v/>
      </c>
      <c r="P222" s="5">
        <f t="shared" si="64"/>
        <v>0</v>
      </c>
      <c r="Q222" s="351"/>
      <c r="R222" s="351"/>
      <c r="S222" s="19" t="str">
        <f t="shared" si="84"/>
        <v/>
      </c>
      <c r="T222" s="62" t="str">
        <f t="shared" si="85"/>
        <v/>
      </c>
      <c r="U222" s="25">
        <f t="shared" si="65"/>
        <v>0</v>
      </c>
      <c r="V222" s="21">
        <f t="shared" si="66"/>
        <v>0</v>
      </c>
      <c r="W222" s="4" t="str">
        <f t="shared" si="67"/>
        <v/>
      </c>
      <c r="X222" s="4" t="e">
        <f t="shared" si="82"/>
        <v>#VALUE!</v>
      </c>
      <c r="Y222" s="4">
        <f t="shared" si="68"/>
        <v>0</v>
      </c>
      <c r="Z222" s="4">
        <f t="shared" si="83"/>
        <v>0</v>
      </c>
      <c r="AA222" s="4" t="e">
        <f t="shared" si="69"/>
        <v>#VALUE!</v>
      </c>
      <c r="AB222" s="4" t="e">
        <f t="shared" si="70"/>
        <v>#VALUE!</v>
      </c>
      <c r="AC222" s="4" t="e">
        <f t="shared" si="86"/>
        <v>#VALUE!</v>
      </c>
      <c r="AD222" s="4" t="e">
        <f t="shared" si="71"/>
        <v>#VALUE!</v>
      </c>
      <c r="AE222" s="4" t="e">
        <f t="shared" si="87"/>
        <v>#VALUE!</v>
      </c>
      <c r="AF222" s="4" t="e">
        <f t="shared" si="72"/>
        <v>#VALUE!</v>
      </c>
      <c r="AG222" s="4" t="e">
        <f t="shared" si="73"/>
        <v>#VALUE!</v>
      </c>
      <c r="AH222" s="4" t="e">
        <f t="shared" si="74"/>
        <v>#VALUE!</v>
      </c>
      <c r="AI222" s="4" t="e">
        <f t="shared" si="75"/>
        <v>#VALUE!</v>
      </c>
      <c r="AJ222" s="4" t="e">
        <f t="shared" si="76"/>
        <v>#VALUE!</v>
      </c>
      <c r="AK222" s="4" t="e">
        <f t="shared" si="77"/>
        <v>#VALUE!</v>
      </c>
      <c r="AL222" s="4" t="e">
        <f t="shared" si="78"/>
        <v>#VALUE!</v>
      </c>
    </row>
    <row r="223" spans="1:38" ht="13.8" thickBot="1" x14ac:dyDescent="0.3">
      <c r="A223" s="350"/>
      <c r="B223" s="351"/>
      <c r="C223" s="351"/>
      <c r="D223" s="560"/>
      <c r="E223" s="561"/>
      <c r="F223" s="351"/>
      <c r="G223" s="354"/>
      <c r="H223" s="357"/>
      <c r="I223" s="353"/>
      <c r="J223" s="354"/>
      <c r="K223" s="65"/>
      <c r="L223" s="61" t="str">
        <f t="shared" si="79"/>
        <v/>
      </c>
      <c r="M223" s="4" t="str">
        <f t="shared" si="80"/>
        <v/>
      </c>
      <c r="N223" s="4" t="str">
        <f>IF(U223&lt;MIN($D$5,$D$10),"",INDEX($U$35:$Z214,1,B223+1))</f>
        <v/>
      </c>
      <c r="O223" s="5" t="str">
        <f t="shared" si="81"/>
        <v/>
      </c>
      <c r="P223" s="5">
        <f t="shared" si="64"/>
        <v>0</v>
      </c>
      <c r="Q223" s="351"/>
      <c r="R223" s="351"/>
      <c r="S223" s="19" t="str">
        <f t="shared" si="84"/>
        <v/>
      </c>
      <c r="T223" s="62" t="str">
        <f t="shared" si="85"/>
        <v/>
      </c>
      <c r="U223" s="25">
        <f t="shared" si="65"/>
        <v>0</v>
      </c>
      <c r="V223" s="21">
        <f t="shared" si="66"/>
        <v>0</v>
      </c>
      <c r="W223" s="4" t="str">
        <f t="shared" si="67"/>
        <v/>
      </c>
      <c r="X223" s="4" t="e">
        <f t="shared" si="82"/>
        <v>#VALUE!</v>
      </c>
      <c r="Y223" s="4">
        <f t="shared" si="68"/>
        <v>0</v>
      </c>
      <c r="Z223" s="4">
        <f t="shared" si="83"/>
        <v>0</v>
      </c>
      <c r="AA223" s="4" t="e">
        <f t="shared" si="69"/>
        <v>#VALUE!</v>
      </c>
      <c r="AB223" s="4" t="e">
        <f t="shared" si="70"/>
        <v>#VALUE!</v>
      </c>
      <c r="AC223" s="4" t="e">
        <f t="shared" si="86"/>
        <v>#VALUE!</v>
      </c>
      <c r="AD223" s="4" t="e">
        <f t="shared" si="71"/>
        <v>#VALUE!</v>
      </c>
      <c r="AE223" s="4" t="e">
        <f t="shared" si="87"/>
        <v>#VALUE!</v>
      </c>
      <c r="AF223" s="4" t="e">
        <f t="shared" si="72"/>
        <v>#VALUE!</v>
      </c>
      <c r="AG223" s="4" t="e">
        <f t="shared" si="73"/>
        <v>#VALUE!</v>
      </c>
      <c r="AH223" s="4" t="e">
        <f t="shared" si="74"/>
        <v>#VALUE!</v>
      </c>
      <c r="AI223" s="4" t="e">
        <f t="shared" si="75"/>
        <v>#VALUE!</v>
      </c>
      <c r="AJ223" s="4" t="e">
        <f t="shared" si="76"/>
        <v>#VALUE!</v>
      </c>
      <c r="AK223" s="4" t="e">
        <f t="shared" si="77"/>
        <v>#VALUE!</v>
      </c>
      <c r="AL223" s="4" t="e">
        <f t="shared" si="78"/>
        <v>#VALUE!</v>
      </c>
    </row>
    <row r="224" spans="1:38" ht="13.8" thickBot="1" x14ac:dyDescent="0.3">
      <c r="A224" s="350"/>
      <c r="B224" s="351"/>
      <c r="C224" s="351"/>
      <c r="D224" s="560"/>
      <c r="E224" s="561"/>
      <c r="F224" s="351"/>
      <c r="G224" s="354"/>
      <c r="H224" s="357"/>
      <c r="I224" s="353"/>
      <c r="J224" s="354"/>
      <c r="K224" s="65"/>
      <c r="L224" s="61" t="str">
        <f t="shared" si="79"/>
        <v/>
      </c>
      <c r="M224" s="4" t="str">
        <f t="shared" si="80"/>
        <v/>
      </c>
      <c r="N224" s="4" t="str">
        <f>IF(U224&lt;MIN($D$5,$D$10),"",INDEX($U$35:$Z215,1,B224+1))</f>
        <v/>
      </c>
      <c r="O224" s="5" t="str">
        <f t="shared" si="81"/>
        <v/>
      </c>
      <c r="P224" s="5">
        <f t="shared" si="64"/>
        <v>0</v>
      </c>
      <c r="Q224" s="351"/>
      <c r="R224" s="351"/>
      <c r="S224" s="19" t="str">
        <f t="shared" si="84"/>
        <v/>
      </c>
      <c r="T224" s="62" t="str">
        <f t="shared" si="85"/>
        <v/>
      </c>
      <c r="U224" s="25">
        <f t="shared" si="65"/>
        <v>0</v>
      </c>
      <c r="V224" s="21">
        <f t="shared" si="66"/>
        <v>0</v>
      </c>
      <c r="W224" s="4" t="str">
        <f t="shared" si="67"/>
        <v/>
      </c>
      <c r="X224" s="4" t="e">
        <f t="shared" si="82"/>
        <v>#VALUE!</v>
      </c>
      <c r="Y224" s="4">
        <f t="shared" si="68"/>
        <v>0</v>
      </c>
      <c r="Z224" s="4">
        <f t="shared" si="83"/>
        <v>0</v>
      </c>
      <c r="AA224" s="4" t="e">
        <f t="shared" si="69"/>
        <v>#VALUE!</v>
      </c>
      <c r="AB224" s="4" t="e">
        <f t="shared" si="70"/>
        <v>#VALUE!</v>
      </c>
      <c r="AC224" s="4" t="e">
        <f t="shared" si="86"/>
        <v>#VALUE!</v>
      </c>
      <c r="AD224" s="4" t="e">
        <f t="shared" si="71"/>
        <v>#VALUE!</v>
      </c>
      <c r="AE224" s="4" t="e">
        <f t="shared" si="87"/>
        <v>#VALUE!</v>
      </c>
      <c r="AF224" s="4" t="e">
        <f t="shared" si="72"/>
        <v>#VALUE!</v>
      </c>
      <c r="AG224" s="4" t="e">
        <f t="shared" si="73"/>
        <v>#VALUE!</v>
      </c>
      <c r="AH224" s="4" t="e">
        <f t="shared" si="74"/>
        <v>#VALUE!</v>
      </c>
      <c r="AI224" s="4" t="e">
        <f t="shared" si="75"/>
        <v>#VALUE!</v>
      </c>
      <c r="AJ224" s="4" t="e">
        <f t="shared" si="76"/>
        <v>#VALUE!</v>
      </c>
      <c r="AK224" s="4" t="e">
        <f t="shared" si="77"/>
        <v>#VALUE!</v>
      </c>
      <c r="AL224" s="4" t="e">
        <f t="shared" si="78"/>
        <v>#VALUE!</v>
      </c>
    </row>
    <row r="225" spans="1:38" ht="13.8" thickBot="1" x14ac:dyDescent="0.3">
      <c r="A225" s="350"/>
      <c r="B225" s="351"/>
      <c r="C225" s="351"/>
      <c r="D225" s="560"/>
      <c r="E225" s="561"/>
      <c r="F225" s="351"/>
      <c r="G225" s="354"/>
      <c r="H225" s="357"/>
      <c r="I225" s="353"/>
      <c r="J225" s="354"/>
      <c r="K225" s="65"/>
      <c r="L225" s="61" t="str">
        <f t="shared" si="79"/>
        <v/>
      </c>
      <c r="M225" s="4" t="str">
        <f t="shared" si="80"/>
        <v/>
      </c>
      <c r="N225" s="4" t="str">
        <f>IF(U225&lt;MIN($D$5,$D$10),"",INDEX($U$35:$Z216,1,B225+1))</f>
        <v/>
      </c>
      <c r="O225" s="5" t="str">
        <f t="shared" si="81"/>
        <v/>
      </c>
      <c r="P225" s="5">
        <f t="shared" si="64"/>
        <v>0</v>
      </c>
      <c r="Q225" s="351"/>
      <c r="R225" s="351"/>
      <c r="S225" s="19" t="str">
        <f t="shared" si="84"/>
        <v/>
      </c>
      <c r="T225" s="62" t="str">
        <f t="shared" si="85"/>
        <v/>
      </c>
      <c r="U225" s="25">
        <f t="shared" si="65"/>
        <v>0</v>
      </c>
      <c r="V225" s="21">
        <f t="shared" si="66"/>
        <v>0</v>
      </c>
      <c r="W225" s="4" t="str">
        <f t="shared" si="67"/>
        <v/>
      </c>
      <c r="X225" s="4" t="e">
        <f t="shared" si="82"/>
        <v>#VALUE!</v>
      </c>
      <c r="Y225" s="4">
        <f t="shared" si="68"/>
        <v>0</v>
      </c>
      <c r="Z225" s="4">
        <f t="shared" si="83"/>
        <v>0</v>
      </c>
      <c r="AA225" s="4" t="e">
        <f t="shared" si="69"/>
        <v>#VALUE!</v>
      </c>
      <c r="AB225" s="4" t="e">
        <f t="shared" si="70"/>
        <v>#VALUE!</v>
      </c>
      <c r="AC225" s="4" t="e">
        <f t="shared" si="86"/>
        <v>#VALUE!</v>
      </c>
      <c r="AD225" s="4" t="e">
        <f t="shared" si="71"/>
        <v>#VALUE!</v>
      </c>
      <c r="AE225" s="4" t="e">
        <f t="shared" si="87"/>
        <v>#VALUE!</v>
      </c>
      <c r="AF225" s="4" t="e">
        <f t="shared" si="72"/>
        <v>#VALUE!</v>
      </c>
      <c r="AG225" s="4" t="e">
        <f t="shared" si="73"/>
        <v>#VALUE!</v>
      </c>
      <c r="AH225" s="4" t="e">
        <f t="shared" si="74"/>
        <v>#VALUE!</v>
      </c>
      <c r="AI225" s="4" t="e">
        <f t="shared" si="75"/>
        <v>#VALUE!</v>
      </c>
      <c r="AJ225" s="4" t="e">
        <f t="shared" si="76"/>
        <v>#VALUE!</v>
      </c>
      <c r="AK225" s="4" t="e">
        <f t="shared" si="77"/>
        <v>#VALUE!</v>
      </c>
      <c r="AL225" s="4" t="e">
        <f t="shared" si="78"/>
        <v>#VALUE!</v>
      </c>
    </row>
    <row r="226" spans="1:38" ht="13.8" thickBot="1" x14ac:dyDescent="0.3">
      <c r="A226" s="350"/>
      <c r="B226" s="351"/>
      <c r="C226" s="351"/>
      <c r="D226" s="560"/>
      <c r="E226" s="561"/>
      <c r="F226" s="351"/>
      <c r="G226" s="354"/>
      <c r="H226" s="357"/>
      <c r="I226" s="353"/>
      <c r="J226" s="354"/>
      <c r="K226" s="65"/>
      <c r="L226" s="61" t="str">
        <f t="shared" si="79"/>
        <v/>
      </c>
      <c r="M226" s="4" t="str">
        <f t="shared" si="80"/>
        <v/>
      </c>
      <c r="N226" s="4" t="str">
        <f>IF(U226&lt;MIN($D$5,$D$10),"",INDEX($U$35:$Z217,1,B226+1))</f>
        <v/>
      </c>
      <c r="O226" s="5" t="str">
        <f t="shared" si="81"/>
        <v/>
      </c>
      <c r="P226" s="5">
        <f t="shared" si="64"/>
        <v>0</v>
      </c>
      <c r="Q226" s="351"/>
      <c r="R226" s="351"/>
      <c r="S226" s="19" t="str">
        <f t="shared" si="84"/>
        <v/>
      </c>
      <c r="T226" s="62" t="str">
        <f t="shared" si="85"/>
        <v/>
      </c>
      <c r="U226" s="25">
        <f t="shared" si="65"/>
        <v>0</v>
      </c>
      <c r="V226" s="21">
        <f t="shared" si="66"/>
        <v>0</v>
      </c>
      <c r="W226" s="4" t="str">
        <f t="shared" si="67"/>
        <v/>
      </c>
      <c r="X226" s="4" t="e">
        <f t="shared" si="82"/>
        <v>#VALUE!</v>
      </c>
      <c r="Y226" s="4">
        <f t="shared" si="68"/>
        <v>0</v>
      </c>
      <c r="Z226" s="4">
        <f t="shared" si="83"/>
        <v>0</v>
      </c>
      <c r="AA226" s="4" t="e">
        <f t="shared" si="69"/>
        <v>#VALUE!</v>
      </c>
      <c r="AB226" s="4" t="e">
        <f t="shared" si="70"/>
        <v>#VALUE!</v>
      </c>
      <c r="AC226" s="4" t="e">
        <f t="shared" si="86"/>
        <v>#VALUE!</v>
      </c>
      <c r="AD226" s="4" t="e">
        <f t="shared" si="71"/>
        <v>#VALUE!</v>
      </c>
      <c r="AE226" s="4" t="e">
        <f t="shared" si="87"/>
        <v>#VALUE!</v>
      </c>
      <c r="AF226" s="4" t="e">
        <f t="shared" si="72"/>
        <v>#VALUE!</v>
      </c>
      <c r="AG226" s="4" t="e">
        <f t="shared" si="73"/>
        <v>#VALUE!</v>
      </c>
      <c r="AH226" s="4" t="e">
        <f t="shared" si="74"/>
        <v>#VALUE!</v>
      </c>
      <c r="AI226" s="4" t="e">
        <f t="shared" si="75"/>
        <v>#VALUE!</v>
      </c>
      <c r="AJ226" s="4" t="e">
        <f t="shared" si="76"/>
        <v>#VALUE!</v>
      </c>
      <c r="AK226" s="4" t="e">
        <f t="shared" si="77"/>
        <v>#VALUE!</v>
      </c>
      <c r="AL226" s="4" t="e">
        <f t="shared" si="78"/>
        <v>#VALUE!</v>
      </c>
    </row>
    <row r="227" spans="1:38" ht="13.8" thickBot="1" x14ac:dyDescent="0.3">
      <c r="A227" s="350"/>
      <c r="B227" s="351"/>
      <c r="C227" s="351"/>
      <c r="D227" s="560"/>
      <c r="E227" s="561"/>
      <c r="F227" s="351"/>
      <c r="G227" s="354"/>
      <c r="H227" s="357"/>
      <c r="I227" s="353"/>
      <c r="J227" s="354"/>
      <c r="K227" s="65"/>
      <c r="L227" s="61" t="str">
        <f t="shared" si="79"/>
        <v/>
      </c>
      <c r="M227" s="4" t="str">
        <f t="shared" si="80"/>
        <v/>
      </c>
      <c r="N227" s="4" t="str">
        <f>IF(U227&lt;MIN($D$5,$D$10),"",INDEX($U$35:$Z218,1,B227+1))</f>
        <v/>
      </c>
      <c r="O227" s="5" t="str">
        <f t="shared" si="81"/>
        <v/>
      </c>
      <c r="P227" s="5">
        <f t="shared" si="64"/>
        <v>0</v>
      </c>
      <c r="Q227" s="351"/>
      <c r="R227" s="351"/>
      <c r="S227" s="19" t="str">
        <f t="shared" si="84"/>
        <v/>
      </c>
      <c r="T227" s="62" t="str">
        <f t="shared" si="85"/>
        <v/>
      </c>
      <c r="U227" s="25">
        <f t="shared" si="65"/>
        <v>0</v>
      </c>
      <c r="V227" s="21">
        <f t="shared" si="66"/>
        <v>0</v>
      </c>
      <c r="W227" s="4" t="str">
        <f t="shared" si="67"/>
        <v/>
      </c>
      <c r="X227" s="4" t="e">
        <f t="shared" si="82"/>
        <v>#VALUE!</v>
      </c>
      <c r="Y227" s="4">
        <f t="shared" si="68"/>
        <v>0</v>
      </c>
      <c r="Z227" s="4">
        <f t="shared" si="83"/>
        <v>0</v>
      </c>
      <c r="AA227" s="4" t="e">
        <f t="shared" si="69"/>
        <v>#VALUE!</v>
      </c>
      <c r="AB227" s="4" t="e">
        <f t="shared" si="70"/>
        <v>#VALUE!</v>
      </c>
      <c r="AC227" s="4" t="e">
        <f t="shared" si="86"/>
        <v>#VALUE!</v>
      </c>
      <c r="AD227" s="4" t="e">
        <f t="shared" si="71"/>
        <v>#VALUE!</v>
      </c>
      <c r="AE227" s="4" t="e">
        <f t="shared" si="87"/>
        <v>#VALUE!</v>
      </c>
      <c r="AF227" s="4" t="e">
        <f t="shared" si="72"/>
        <v>#VALUE!</v>
      </c>
      <c r="AG227" s="4" t="e">
        <f t="shared" si="73"/>
        <v>#VALUE!</v>
      </c>
      <c r="AH227" s="4" t="e">
        <f t="shared" si="74"/>
        <v>#VALUE!</v>
      </c>
      <c r="AI227" s="4" t="e">
        <f t="shared" si="75"/>
        <v>#VALUE!</v>
      </c>
      <c r="AJ227" s="4" t="e">
        <f t="shared" si="76"/>
        <v>#VALUE!</v>
      </c>
      <c r="AK227" s="4" t="e">
        <f t="shared" si="77"/>
        <v>#VALUE!</v>
      </c>
      <c r="AL227" s="4" t="e">
        <f t="shared" si="78"/>
        <v>#VALUE!</v>
      </c>
    </row>
    <row r="228" spans="1:38" ht="13.8" thickBot="1" x14ac:dyDescent="0.3">
      <c r="A228" s="350"/>
      <c r="B228" s="351"/>
      <c r="C228" s="351"/>
      <c r="D228" s="560"/>
      <c r="E228" s="561"/>
      <c r="F228" s="351"/>
      <c r="G228" s="354"/>
      <c r="H228" s="357"/>
      <c r="I228" s="353"/>
      <c r="J228" s="354"/>
      <c r="K228" s="65"/>
      <c r="L228" s="61" t="str">
        <f t="shared" si="79"/>
        <v/>
      </c>
      <c r="M228" s="4" t="str">
        <f t="shared" si="80"/>
        <v/>
      </c>
      <c r="N228" s="4" t="str">
        <f>IF(U228&lt;MIN($D$5,$D$10),"",INDEX($U$35:$Z219,1,B228+1))</f>
        <v/>
      </c>
      <c r="O228" s="5" t="str">
        <f t="shared" si="81"/>
        <v/>
      </c>
      <c r="P228" s="5">
        <f t="shared" ref="P228:P291" si="88">Q228+R228</f>
        <v>0</v>
      </c>
      <c r="Q228" s="351"/>
      <c r="R228" s="351"/>
      <c r="S228" s="19" t="str">
        <f t="shared" si="84"/>
        <v/>
      </c>
      <c r="T228" s="62" t="str">
        <f t="shared" si="85"/>
        <v/>
      </c>
      <c r="U228" s="25">
        <f t="shared" ref="U228:U291" si="89">IF(AND(G228&gt;0,J228&gt;0),J228,G228)</f>
        <v>0</v>
      </c>
      <c r="V228" s="21">
        <f t="shared" ref="V228:V291" si="90">IF(AND(G228&gt;0,J228&gt;0),I228,H228)</f>
        <v>0</v>
      </c>
      <c r="W228" s="4" t="str">
        <f t="shared" ref="W228:W291" si="91">IF(C228="Low",1,IF(C228="High",2,""))</f>
        <v/>
      </c>
      <c r="X228" s="4" t="e">
        <f t="shared" si="82"/>
        <v>#VALUE!</v>
      </c>
      <c r="Y228" s="4">
        <f t="shared" ref="Y228:Y291" si="92">INDEX($U$18:$U$23,B228+1,1)</f>
        <v>0</v>
      </c>
      <c r="Z228" s="4">
        <f t="shared" si="83"/>
        <v>0</v>
      </c>
      <c r="AA228" s="4" t="e">
        <f t="shared" ref="AA228:AA291" si="93">X228</f>
        <v>#VALUE!</v>
      </c>
      <c r="AB228" s="4" t="e">
        <f t="shared" ref="AB228:AB291" si="94">MIN(X228,Y228)</f>
        <v>#VALUE!</v>
      </c>
      <c r="AC228" s="4" t="e">
        <f t="shared" si="86"/>
        <v>#VALUE!</v>
      </c>
      <c r="AD228" s="4" t="e">
        <f t="shared" ref="AD228:AD291" si="95">MAX(X228,Z228)</f>
        <v>#VALUE!</v>
      </c>
      <c r="AE228" s="4" t="e">
        <f t="shared" si="87"/>
        <v>#VALUE!</v>
      </c>
      <c r="AF228" s="4" t="e">
        <f t="shared" ref="AF228:AF291" si="96">X228</f>
        <v>#VALUE!</v>
      </c>
      <c r="AG228" s="4" t="e">
        <f t="shared" ref="AG228:AG291" si="97">IF(N228+Q228+R228&gt;X228,"Overcharge","")</f>
        <v>#VALUE!</v>
      </c>
      <c r="AH228" s="4" t="e">
        <f t="shared" ref="AH228:AH291" si="98">IF(R228+N228&gt;MIN(X228,Y228),"Overcharge","")</f>
        <v>#VALUE!</v>
      </c>
      <c r="AI228" s="4" t="e">
        <f t="shared" ref="AI228:AI291" si="99">IF(OR(N228+R228&gt;Y228,N228+Q228+R228&gt;X228),"Overcharge","")</f>
        <v>#VALUE!</v>
      </c>
      <c r="AJ228" s="4" t="e">
        <f t="shared" ref="AJ228:AJ291" si="100">IF(N228+Q228+R228&gt;MAX(X228,Z228),"Overcharge","")</f>
        <v>#VALUE!</v>
      </c>
      <c r="AK228" s="4" t="e">
        <f t="shared" ref="AK228:AK291" si="101">IF(OR(R228+N228&gt;Y228,R228+Q228+N228&gt;X228),"Overcharge","")</f>
        <v>#VALUE!</v>
      </c>
      <c r="AL228" s="4" t="e">
        <f t="shared" ref="AL228:AL291" si="102">IF(R228+N228+Q228&gt;X228,"Overcharge","")</f>
        <v>#VALUE!</v>
      </c>
    </row>
    <row r="229" spans="1:38" ht="13.8" thickBot="1" x14ac:dyDescent="0.3">
      <c r="A229" s="350"/>
      <c r="B229" s="351"/>
      <c r="C229" s="351"/>
      <c r="D229" s="560"/>
      <c r="E229" s="561"/>
      <c r="F229" s="351"/>
      <c r="G229" s="354"/>
      <c r="H229" s="357"/>
      <c r="I229" s="353"/>
      <c r="J229" s="354"/>
      <c r="K229" s="65"/>
      <c r="L229" s="61" t="str">
        <f t="shared" si="79"/>
        <v/>
      </c>
      <c r="M229" s="4" t="str">
        <f t="shared" si="80"/>
        <v/>
      </c>
      <c r="N229" s="4" t="str">
        <f>IF(U229&lt;MIN($D$5,$D$10),"",INDEX($U$35:$Z220,1,B229+1))</f>
        <v/>
      </c>
      <c r="O229" s="5" t="str">
        <f t="shared" si="81"/>
        <v/>
      </c>
      <c r="P229" s="5">
        <f t="shared" si="88"/>
        <v>0</v>
      </c>
      <c r="Q229" s="351"/>
      <c r="R229" s="351"/>
      <c r="S229" s="19" t="str">
        <f t="shared" si="84"/>
        <v/>
      </c>
      <c r="T229" s="62" t="str">
        <f t="shared" si="85"/>
        <v/>
      </c>
      <c r="U229" s="25">
        <f t="shared" si="89"/>
        <v>0</v>
      </c>
      <c r="V229" s="21">
        <f t="shared" si="90"/>
        <v>0</v>
      </c>
      <c r="W229" s="4" t="str">
        <f t="shared" si="91"/>
        <v/>
      </c>
      <c r="X229" s="4" t="e">
        <f t="shared" si="82"/>
        <v>#VALUE!</v>
      </c>
      <c r="Y229" s="4">
        <f t="shared" si="92"/>
        <v>0</v>
      </c>
      <c r="Z229" s="4">
        <f t="shared" si="83"/>
        <v>0</v>
      </c>
      <c r="AA229" s="4" t="e">
        <f t="shared" si="93"/>
        <v>#VALUE!</v>
      </c>
      <c r="AB229" s="4" t="e">
        <f t="shared" si="94"/>
        <v>#VALUE!</v>
      </c>
      <c r="AC229" s="4" t="e">
        <f t="shared" si="86"/>
        <v>#VALUE!</v>
      </c>
      <c r="AD229" s="4" t="e">
        <f t="shared" si="95"/>
        <v>#VALUE!</v>
      </c>
      <c r="AE229" s="4" t="e">
        <f t="shared" si="87"/>
        <v>#VALUE!</v>
      </c>
      <c r="AF229" s="4" t="e">
        <f t="shared" si="96"/>
        <v>#VALUE!</v>
      </c>
      <c r="AG229" s="4" t="e">
        <f t="shared" si="97"/>
        <v>#VALUE!</v>
      </c>
      <c r="AH229" s="4" t="e">
        <f t="shared" si="98"/>
        <v>#VALUE!</v>
      </c>
      <c r="AI229" s="4" t="e">
        <f t="shared" si="99"/>
        <v>#VALUE!</v>
      </c>
      <c r="AJ229" s="4" t="e">
        <f t="shared" si="100"/>
        <v>#VALUE!</v>
      </c>
      <c r="AK229" s="4" t="e">
        <f t="shared" si="101"/>
        <v>#VALUE!</v>
      </c>
      <c r="AL229" s="4" t="e">
        <f t="shared" si="102"/>
        <v>#VALUE!</v>
      </c>
    </row>
    <row r="230" spans="1:38" ht="13.8" thickBot="1" x14ac:dyDescent="0.3">
      <c r="A230" s="350"/>
      <c r="B230" s="351"/>
      <c r="C230" s="351"/>
      <c r="D230" s="560"/>
      <c r="E230" s="561"/>
      <c r="F230" s="351"/>
      <c r="G230" s="354"/>
      <c r="H230" s="357"/>
      <c r="I230" s="353"/>
      <c r="J230" s="354"/>
      <c r="K230" s="65"/>
      <c r="L230" s="61" t="str">
        <f t="shared" si="79"/>
        <v/>
      </c>
      <c r="M230" s="4" t="str">
        <f t="shared" si="80"/>
        <v/>
      </c>
      <c r="N230" s="4" t="str">
        <f>IF(U230&lt;MIN($D$5,$D$10),"",INDEX($U$35:$Z221,1,B230+1))</f>
        <v/>
      </c>
      <c r="O230" s="5" t="str">
        <f t="shared" si="81"/>
        <v/>
      </c>
      <c r="P230" s="5">
        <f t="shared" si="88"/>
        <v>0</v>
      </c>
      <c r="Q230" s="351"/>
      <c r="R230" s="351"/>
      <c r="S230" s="19" t="str">
        <f t="shared" si="84"/>
        <v/>
      </c>
      <c r="T230" s="62" t="str">
        <f t="shared" si="85"/>
        <v/>
      </c>
      <c r="U230" s="25">
        <f t="shared" si="89"/>
        <v>0</v>
      </c>
      <c r="V230" s="21">
        <f t="shared" si="90"/>
        <v>0</v>
      </c>
      <c r="W230" s="4" t="str">
        <f t="shared" si="91"/>
        <v/>
      </c>
      <c r="X230" s="4" t="e">
        <f t="shared" si="82"/>
        <v>#VALUE!</v>
      </c>
      <c r="Y230" s="4">
        <f t="shared" si="92"/>
        <v>0</v>
      </c>
      <c r="Z230" s="4">
        <f t="shared" si="83"/>
        <v>0</v>
      </c>
      <c r="AA230" s="4" t="e">
        <f t="shared" si="93"/>
        <v>#VALUE!</v>
      </c>
      <c r="AB230" s="4" t="e">
        <f t="shared" si="94"/>
        <v>#VALUE!</v>
      </c>
      <c r="AC230" s="4" t="e">
        <f t="shared" si="86"/>
        <v>#VALUE!</v>
      </c>
      <c r="AD230" s="4" t="e">
        <f t="shared" si="95"/>
        <v>#VALUE!</v>
      </c>
      <c r="AE230" s="4" t="e">
        <f t="shared" si="87"/>
        <v>#VALUE!</v>
      </c>
      <c r="AF230" s="4" t="e">
        <f t="shared" si="96"/>
        <v>#VALUE!</v>
      </c>
      <c r="AG230" s="4" t="e">
        <f t="shared" si="97"/>
        <v>#VALUE!</v>
      </c>
      <c r="AH230" s="4" t="e">
        <f t="shared" si="98"/>
        <v>#VALUE!</v>
      </c>
      <c r="AI230" s="4" t="e">
        <f t="shared" si="99"/>
        <v>#VALUE!</v>
      </c>
      <c r="AJ230" s="4" t="e">
        <f t="shared" si="100"/>
        <v>#VALUE!</v>
      </c>
      <c r="AK230" s="4" t="e">
        <f t="shared" si="101"/>
        <v>#VALUE!</v>
      </c>
      <c r="AL230" s="4" t="e">
        <f t="shared" si="102"/>
        <v>#VALUE!</v>
      </c>
    </row>
    <row r="231" spans="1:38" ht="13.8" thickBot="1" x14ac:dyDescent="0.3">
      <c r="A231" s="350"/>
      <c r="B231" s="351"/>
      <c r="C231" s="351"/>
      <c r="D231" s="560"/>
      <c r="E231" s="561"/>
      <c r="F231" s="351"/>
      <c r="G231" s="354"/>
      <c r="H231" s="357"/>
      <c r="I231" s="353"/>
      <c r="J231" s="354"/>
      <c r="K231" s="65"/>
      <c r="L231" s="61" t="str">
        <f t="shared" si="79"/>
        <v/>
      </c>
      <c r="M231" s="4" t="str">
        <f t="shared" si="80"/>
        <v/>
      </c>
      <c r="N231" s="4" t="str">
        <f>IF(U231&lt;MIN($D$5,$D$10),"",INDEX($U$35:$Z222,1,B231+1))</f>
        <v/>
      </c>
      <c r="O231" s="5" t="str">
        <f t="shared" si="81"/>
        <v/>
      </c>
      <c r="P231" s="5">
        <f t="shared" si="88"/>
        <v>0</v>
      </c>
      <c r="Q231" s="351"/>
      <c r="R231" s="351"/>
      <c r="S231" s="19" t="str">
        <f t="shared" si="84"/>
        <v/>
      </c>
      <c r="T231" s="62" t="str">
        <f t="shared" si="85"/>
        <v/>
      </c>
      <c r="U231" s="25">
        <f t="shared" si="89"/>
        <v>0</v>
      </c>
      <c r="V231" s="21">
        <f t="shared" si="90"/>
        <v>0</v>
      </c>
      <c r="W231" s="4" t="str">
        <f t="shared" si="91"/>
        <v/>
      </c>
      <c r="X231" s="4" t="e">
        <f t="shared" si="82"/>
        <v>#VALUE!</v>
      </c>
      <c r="Y231" s="4">
        <f t="shared" si="92"/>
        <v>0</v>
      </c>
      <c r="Z231" s="4">
        <f t="shared" si="83"/>
        <v>0</v>
      </c>
      <c r="AA231" s="4" t="e">
        <f t="shared" si="93"/>
        <v>#VALUE!</v>
      </c>
      <c r="AB231" s="4" t="e">
        <f t="shared" si="94"/>
        <v>#VALUE!</v>
      </c>
      <c r="AC231" s="4" t="e">
        <f t="shared" si="86"/>
        <v>#VALUE!</v>
      </c>
      <c r="AD231" s="4" t="e">
        <f t="shared" si="95"/>
        <v>#VALUE!</v>
      </c>
      <c r="AE231" s="4" t="e">
        <f t="shared" si="87"/>
        <v>#VALUE!</v>
      </c>
      <c r="AF231" s="4" t="e">
        <f t="shared" si="96"/>
        <v>#VALUE!</v>
      </c>
      <c r="AG231" s="4" t="e">
        <f t="shared" si="97"/>
        <v>#VALUE!</v>
      </c>
      <c r="AH231" s="4" t="e">
        <f t="shared" si="98"/>
        <v>#VALUE!</v>
      </c>
      <c r="AI231" s="4" t="e">
        <f t="shared" si="99"/>
        <v>#VALUE!</v>
      </c>
      <c r="AJ231" s="4" t="e">
        <f t="shared" si="100"/>
        <v>#VALUE!</v>
      </c>
      <c r="AK231" s="4" t="e">
        <f t="shared" si="101"/>
        <v>#VALUE!</v>
      </c>
      <c r="AL231" s="4" t="e">
        <f t="shared" si="102"/>
        <v>#VALUE!</v>
      </c>
    </row>
    <row r="232" spans="1:38" ht="13.8" thickBot="1" x14ac:dyDescent="0.3">
      <c r="A232" s="350"/>
      <c r="B232" s="351"/>
      <c r="C232" s="351"/>
      <c r="D232" s="560"/>
      <c r="E232" s="561"/>
      <c r="F232" s="351"/>
      <c r="G232" s="354"/>
      <c r="H232" s="357"/>
      <c r="I232" s="353"/>
      <c r="J232" s="354"/>
      <c r="K232" s="65"/>
      <c r="L232" s="61" t="str">
        <f t="shared" si="79"/>
        <v/>
      </c>
      <c r="M232" s="4" t="str">
        <f t="shared" si="80"/>
        <v/>
      </c>
      <c r="N232" s="4" t="str">
        <f>IF(U232&lt;MIN($D$5,$D$10),"",INDEX($U$35:$Z223,1,B232+1))</f>
        <v/>
      </c>
      <c r="O232" s="5" t="str">
        <f t="shared" si="81"/>
        <v/>
      </c>
      <c r="P232" s="5">
        <f t="shared" si="88"/>
        <v>0</v>
      </c>
      <c r="Q232" s="351"/>
      <c r="R232" s="351"/>
      <c r="S232" s="19" t="str">
        <f t="shared" si="84"/>
        <v/>
      </c>
      <c r="T232" s="62" t="str">
        <f t="shared" si="85"/>
        <v/>
      </c>
      <c r="U232" s="25">
        <f t="shared" si="89"/>
        <v>0</v>
      </c>
      <c r="V232" s="21">
        <f t="shared" si="90"/>
        <v>0</v>
      </c>
      <c r="W232" s="4" t="str">
        <f t="shared" si="91"/>
        <v/>
      </c>
      <c r="X232" s="4" t="e">
        <f t="shared" si="82"/>
        <v>#VALUE!</v>
      </c>
      <c r="Y232" s="4">
        <f t="shared" si="92"/>
        <v>0</v>
      </c>
      <c r="Z232" s="4">
        <f t="shared" si="83"/>
        <v>0</v>
      </c>
      <c r="AA232" s="4" t="e">
        <f t="shared" si="93"/>
        <v>#VALUE!</v>
      </c>
      <c r="AB232" s="4" t="e">
        <f t="shared" si="94"/>
        <v>#VALUE!</v>
      </c>
      <c r="AC232" s="4" t="e">
        <f t="shared" si="86"/>
        <v>#VALUE!</v>
      </c>
      <c r="AD232" s="4" t="e">
        <f t="shared" si="95"/>
        <v>#VALUE!</v>
      </c>
      <c r="AE232" s="4" t="e">
        <f t="shared" si="87"/>
        <v>#VALUE!</v>
      </c>
      <c r="AF232" s="4" t="e">
        <f t="shared" si="96"/>
        <v>#VALUE!</v>
      </c>
      <c r="AG232" s="4" t="e">
        <f t="shared" si="97"/>
        <v>#VALUE!</v>
      </c>
      <c r="AH232" s="4" t="e">
        <f t="shared" si="98"/>
        <v>#VALUE!</v>
      </c>
      <c r="AI232" s="4" t="e">
        <f t="shared" si="99"/>
        <v>#VALUE!</v>
      </c>
      <c r="AJ232" s="4" t="e">
        <f t="shared" si="100"/>
        <v>#VALUE!</v>
      </c>
      <c r="AK232" s="4" t="e">
        <f t="shared" si="101"/>
        <v>#VALUE!</v>
      </c>
      <c r="AL232" s="4" t="e">
        <f t="shared" si="102"/>
        <v>#VALUE!</v>
      </c>
    </row>
    <row r="233" spans="1:38" ht="13.8" thickBot="1" x14ac:dyDescent="0.3">
      <c r="A233" s="350"/>
      <c r="B233" s="351"/>
      <c r="C233" s="351"/>
      <c r="D233" s="560"/>
      <c r="E233" s="561"/>
      <c r="F233" s="351"/>
      <c r="G233" s="354"/>
      <c r="H233" s="357"/>
      <c r="I233" s="353"/>
      <c r="J233" s="354"/>
      <c r="K233" s="65"/>
      <c r="L233" s="61" t="str">
        <f t="shared" si="79"/>
        <v/>
      </c>
      <c r="M233" s="4" t="str">
        <f t="shared" si="80"/>
        <v/>
      </c>
      <c r="N233" s="4" t="str">
        <f>IF(U233&lt;MIN($D$5,$D$10),"",INDEX($U$35:$Z224,1,B233+1))</f>
        <v/>
      </c>
      <c r="O233" s="5" t="str">
        <f t="shared" si="81"/>
        <v/>
      </c>
      <c r="P233" s="5">
        <f t="shared" si="88"/>
        <v>0</v>
      </c>
      <c r="Q233" s="351"/>
      <c r="R233" s="351"/>
      <c r="S233" s="19" t="str">
        <f t="shared" si="84"/>
        <v/>
      </c>
      <c r="T233" s="62" t="str">
        <f t="shared" si="85"/>
        <v/>
      </c>
      <c r="U233" s="25">
        <f t="shared" si="89"/>
        <v>0</v>
      </c>
      <c r="V233" s="21">
        <f t="shared" si="90"/>
        <v>0</v>
      </c>
      <c r="W233" s="4" t="str">
        <f t="shared" si="91"/>
        <v/>
      </c>
      <c r="X233" s="4" t="e">
        <f t="shared" si="82"/>
        <v>#VALUE!</v>
      </c>
      <c r="Y233" s="4">
        <f t="shared" si="92"/>
        <v>0</v>
      </c>
      <c r="Z233" s="4">
        <f t="shared" si="83"/>
        <v>0</v>
      </c>
      <c r="AA233" s="4" t="e">
        <f t="shared" si="93"/>
        <v>#VALUE!</v>
      </c>
      <c r="AB233" s="4" t="e">
        <f t="shared" si="94"/>
        <v>#VALUE!</v>
      </c>
      <c r="AC233" s="4" t="e">
        <f t="shared" si="86"/>
        <v>#VALUE!</v>
      </c>
      <c r="AD233" s="4" t="e">
        <f t="shared" si="95"/>
        <v>#VALUE!</v>
      </c>
      <c r="AE233" s="4" t="e">
        <f t="shared" si="87"/>
        <v>#VALUE!</v>
      </c>
      <c r="AF233" s="4" t="e">
        <f t="shared" si="96"/>
        <v>#VALUE!</v>
      </c>
      <c r="AG233" s="4" t="e">
        <f t="shared" si="97"/>
        <v>#VALUE!</v>
      </c>
      <c r="AH233" s="4" t="e">
        <f t="shared" si="98"/>
        <v>#VALUE!</v>
      </c>
      <c r="AI233" s="4" t="e">
        <f t="shared" si="99"/>
        <v>#VALUE!</v>
      </c>
      <c r="AJ233" s="4" t="e">
        <f t="shared" si="100"/>
        <v>#VALUE!</v>
      </c>
      <c r="AK233" s="4" t="e">
        <f t="shared" si="101"/>
        <v>#VALUE!</v>
      </c>
      <c r="AL233" s="4" t="e">
        <f t="shared" si="102"/>
        <v>#VALUE!</v>
      </c>
    </row>
    <row r="234" spans="1:38" ht="13.8" thickBot="1" x14ac:dyDescent="0.3">
      <c r="A234" s="350"/>
      <c r="B234" s="351"/>
      <c r="C234" s="351"/>
      <c r="D234" s="560"/>
      <c r="E234" s="561"/>
      <c r="F234" s="351"/>
      <c r="G234" s="354"/>
      <c r="H234" s="357"/>
      <c r="I234" s="353"/>
      <c r="J234" s="354"/>
      <c r="K234" s="65"/>
      <c r="L234" s="61" t="str">
        <f t="shared" si="79"/>
        <v/>
      </c>
      <c r="M234" s="4" t="str">
        <f t="shared" si="80"/>
        <v/>
      </c>
      <c r="N234" s="4" t="str">
        <f>IF(U234&lt;MIN($D$5,$D$10),"",INDEX($U$35:$Z225,1,B234+1))</f>
        <v/>
      </c>
      <c r="O234" s="5" t="str">
        <f t="shared" si="81"/>
        <v/>
      </c>
      <c r="P234" s="5">
        <f t="shared" si="88"/>
        <v>0</v>
      </c>
      <c r="Q234" s="351"/>
      <c r="R234" s="351"/>
      <c r="S234" s="19" t="str">
        <f t="shared" si="84"/>
        <v/>
      </c>
      <c r="T234" s="62" t="str">
        <f t="shared" si="85"/>
        <v/>
      </c>
      <c r="U234" s="25">
        <f t="shared" si="89"/>
        <v>0</v>
      </c>
      <c r="V234" s="21">
        <f t="shared" si="90"/>
        <v>0</v>
      </c>
      <c r="W234" s="4" t="str">
        <f t="shared" si="91"/>
        <v/>
      </c>
      <c r="X234" s="4" t="e">
        <f t="shared" si="82"/>
        <v>#VALUE!</v>
      </c>
      <c r="Y234" s="4">
        <f t="shared" si="92"/>
        <v>0</v>
      </c>
      <c r="Z234" s="4">
        <f t="shared" si="83"/>
        <v>0</v>
      </c>
      <c r="AA234" s="4" t="e">
        <f t="shared" si="93"/>
        <v>#VALUE!</v>
      </c>
      <c r="AB234" s="4" t="e">
        <f t="shared" si="94"/>
        <v>#VALUE!</v>
      </c>
      <c r="AC234" s="4" t="e">
        <f t="shared" si="86"/>
        <v>#VALUE!</v>
      </c>
      <c r="AD234" s="4" t="e">
        <f t="shared" si="95"/>
        <v>#VALUE!</v>
      </c>
      <c r="AE234" s="4" t="e">
        <f t="shared" si="87"/>
        <v>#VALUE!</v>
      </c>
      <c r="AF234" s="4" t="e">
        <f t="shared" si="96"/>
        <v>#VALUE!</v>
      </c>
      <c r="AG234" s="4" t="e">
        <f t="shared" si="97"/>
        <v>#VALUE!</v>
      </c>
      <c r="AH234" s="4" t="e">
        <f t="shared" si="98"/>
        <v>#VALUE!</v>
      </c>
      <c r="AI234" s="4" t="e">
        <f t="shared" si="99"/>
        <v>#VALUE!</v>
      </c>
      <c r="AJ234" s="4" t="e">
        <f t="shared" si="100"/>
        <v>#VALUE!</v>
      </c>
      <c r="AK234" s="4" t="e">
        <f t="shared" si="101"/>
        <v>#VALUE!</v>
      </c>
      <c r="AL234" s="4" t="e">
        <f t="shared" si="102"/>
        <v>#VALUE!</v>
      </c>
    </row>
    <row r="235" spans="1:38" ht="13.8" thickBot="1" x14ac:dyDescent="0.3">
      <c r="A235" s="350"/>
      <c r="B235" s="351"/>
      <c r="C235" s="351"/>
      <c r="D235" s="560"/>
      <c r="E235" s="561"/>
      <c r="F235" s="351"/>
      <c r="G235" s="354"/>
      <c r="H235" s="357"/>
      <c r="I235" s="353"/>
      <c r="J235" s="354"/>
      <c r="K235" s="65"/>
      <c r="L235" s="61" t="str">
        <f t="shared" si="79"/>
        <v/>
      </c>
      <c r="M235" s="4" t="str">
        <f t="shared" si="80"/>
        <v/>
      </c>
      <c r="N235" s="4" t="str">
        <f>IF(U235&lt;MIN($D$5,$D$10),"",INDEX($U$35:$Z226,1,B235+1))</f>
        <v/>
      </c>
      <c r="O235" s="5" t="str">
        <f t="shared" si="81"/>
        <v/>
      </c>
      <c r="P235" s="5">
        <f t="shared" si="88"/>
        <v>0</v>
      </c>
      <c r="Q235" s="351"/>
      <c r="R235" s="351"/>
      <c r="S235" s="19" t="str">
        <f t="shared" si="84"/>
        <v/>
      </c>
      <c r="T235" s="62" t="str">
        <f t="shared" si="85"/>
        <v/>
      </c>
      <c r="U235" s="25">
        <f t="shared" si="89"/>
        <v>0</v>
      </c>
      <c r="V235" s="21">
        <f t="shared" si="90"/>
        <v>0</v>
      </c>
      <c r="W235" s="4" t="str">
        <f t="shared" si="91"/>
        <v/>
      </c>
      <c r="X235" s="4" t="e">
        <f t="shared" si="82"/>
        <v>#VALUE!</v>
      </c>
      <c r="Y235" s="4">
        <f t="shared" si="92"/>
        <v>0</v>
      </c>
      <c r="Z235" s="4">
        <f t="shared" si="83"/>
        <v>0</v>
      </c>
      <c r="AA235" s="4" t="e">
        <f t="shared" si="93"/>
        <v>#VALUE!</v>
      </c>
      <c r="AB235" s="4" t="e">
        <f t="shared" si="94"/>
        <v>#VALUE!</v>
      </c>
      <c r="AC235" s="4" t="e">
        <f t="shared" si="86"/>
        <v>#VALUE!</v>
      </c>
      <c r="AD235" s="4" t="e">
        <f t="shared" si="95"/>
        <v>#VALUE!</v>
      </c>
      <c r="AE235" s="4" t="e">
        <f t="shared" si="87"/>
        <v>#VALUE!</v>
      </c>
      <c r="AF235" s="4" t="e">
        <f t="shared" si="96"/>
        <v>#VALUE!</v>
      </c>
      <c r="AG235" s="4" t="e">
        <f t="shared" si="97"/>
        <v>#VALUE!</v>
      </c>
      <c r="AH235" s="4" t="e">
        <f t="shared" si="98"/>
        <v>#VALUE!</v>
      </c>
      <c r="AI235" s="4" t="e">
        <f t="shared" si="99"/>
        <v>#VALUE!</v>
      </c>
      <c r="AJ235" s="4" t="e">
        <f t="shared" si="100"/>
        <v>#VALUE!</v>
      </c>
      <c r="AK235" s="4" t="e">
        <f t="shared" si="101"/>
        <v>#VALUE!</v>
      </c>
      <c r="AL235" s="4" t="e">
        <f t="shared" si="102"/>
        <v>#VALUE!</v>
      </c>
    </row>
    <row r="236" spans="1:38" ht="13.8" thickBot="1" x14ac:dyDescent="0.3">
      <c r="A236" s="350"/>
      <c r="B236" s="351"/>
      <c r="C236" s="351"/>
      <c r="D236" s="560"/>
      <c r="E236" s="561"/>
      <c r="F236" s="351"/>
      <c r="G236" s="354"/>
      <c r="H236" s="357"/>
      <c r="I236" s="353"/>
      <c r="J236" s="354"/>
      <c r="K236" s="65"/>
      <c r="L236" s="61" t="str">
        <f t="shared" si="79"/>
        <v/>
      </c>
      <c r="M236" s="4" t="str">
        <f t="shared" si="80"/>
        <v/>
      </c>
      <c r="N236" s="4" t="str">
        <f>IF(U236&lt;MIN($D$5,$D$10),"",INDEX($U$35:$Z227,1,B236+1))</f>
        <v/>
      </c>
      <c r="O236" s="5" t="str">
        <f t="shared" si="81"/>
        <v/>
      </c>
      <c r="P236" s="5">
        <f t="shared" si="88"/>
        <v>0</v>
      </c>
      <c r="Q236" s="351"/>
      <c r="R236" s="351"/>
      <c r="S236" s="19" t="str">
        <f t="shared" si="84"/>
        <v/>
      </c>
      <c r="T236" s="62" t="str">
        <f t="shared" si="85"/>
        <v/>
      </c>
      <c r="U236" s="25">
        <f t="shared" si="89"/>
        <v>0</v>
      </c>
      <c r="V236" s="21">
        <f t="shared" si="90"/>
        <v>0</v>
      </c>
      <c r="W236" s="4" t="str">
        <f t="shared" si="91"/>
        <v/>
      </c>
      <c r="X236" s="4" t="e">
        <f t="shared" si="82"/>
        <v>#VALUE!</v>
      </c>
      <c r="Y236" s="4">
        <f t="shared" si="92"/>
        <v>0</v>
      </c>
      <c r="Z236" s="4">
        <f t="shared" si="83"/>
        <v>0</v>
      </c>
      <c r="AA236" s="4" t="e">
        <f t="shared" si="93"/>
        <v>#VALUE!</v>
      </c>
      <c r="AB236" s="4" t="e">
        <f t="shared" si="94"/>
        <v>#VALUE!</v>
      </c>
      <c r="AC236" s="4" t="e">
        <f t="shared" si="86"/>
        <v>#VALUE!</v>
      </c>
      <c r="AD236" s="4" t="e">
        <f t="shared" si="95"/>
        <v>#VALUE!</v>
      </c>
      <c r="AE236" s="4" t="e">
        <f t="shared" si="87"/>
        <v>#VALUE!</v>
      </c>
      <c r="AF236" s="4" t="e">
        <f t="shared" si="96"/>
        <v>#VALUE!</v>
      </c>
      <c r="AG236" s="4" t="e">
        <f t="shared" si="97"/>
        <v>#VALUE!</v>
      </c>
      <c r="AH236" s="4" t="e">
        <f t="shared" si="98"/>
        <v>#VALUE!</v>
      </c>
      <c r="AI236" s="4" t="e">
        <f t="shared" si="99"/>
        <v>#VALUE!</v>
      </c>
      <c r="AJ236" s="4" t="e">
        <f t="shared" si="100"/>
        <v>#VALUE!</v>
      </c>
      <c r="AK236" s="4" t="e">
        <f t="shared" si="101"/>
        <v>#VALUE!</v>
      </c>
      <c r="AL236" s="4" t="e">
        <f t="shared" si="102"/>
        <v>#VALUE!</v>
      </c>
    </row>
    <row r="237" spans="1:38" ht="13.8" thickBot="1" x14ac:dyDescent="0.3">
      <c r="A237" s="350"/>
      <c r="B237" s="351"/>
      <c r="C237" s="351"/>
      <c r="D237" s="560"/>
      <c r="E237" s="561"/>
      <c r="F237" s="351"/>
      <c r="G237" s="354"/>
      <c r="H237" s="357"/>
      <c r="I237" s="353"/>
      <c r="J237" s="354"/>
      <c r="K237" s="65"/>
      <c r="L237" s="61" t="str">
        <f t="shared" si="79"/>
        <v/>
      </c>
      <c r="M237" s="4" t="str">
        <f t="shared" si="80"/>
        <v/>
      </c>
      <c r="N237" s="4" t="str">
        <f>IF(U237&lt;MIN($D$5,$D$10),"",INDEX($U$35:$Z228,1,B237+1))</f>
        <v/>
      </c>
      <c r="O237" s="5" t="str">
        <f t="shared" si="81"/>
        <v/>
      </c>
      <c r="P237" s="5">
        <f t="shared" si="88"/>
        <v>0</v>
      </c>
      <c r="Q237" s="351"/>
      <c r="R237" s="351"/>
      <c r="S237" s="19" t="str">
        <f t="shared" si="84"/>
        <v/>
      </c>
      <c r="T237" s="62" t="str">
        <f t="shared" si="85"/>
        <v/>
      </c>
      <c r="U237" s="25">
        <f t="shared" si="89"/>
        <v>0</v>
      </c>
      <c r="V237" s="21">
        <f t="shared" si="90"/>
        <v>0</v>
      </c>
      <c r="W237" s="4" t="str">
        <f t="shared" si="91"/>
        <v/>
      </c>
      <c r="X237" s="4" t="e">
        <f t="shared" si="82"/>
        <v>#VALUE!</v>
      </c>
      <c r="Y237" s="4">
        <f t="shared" si="92"/>
        <v>0</v>
      </c>
      <c r="Z237" s="4">
        <f t="shared" si="83"/>
        <v>0</v>
      </c>
      <c r="AA237" s="4" t="e">
        <f t="shared" si="93"/>
        <v>#VALUE!</v>
      </c>
      <c r="AB237" s="4" t="e">
        <f t="shared" si="94"/>
        <v>#VALUE!</v>
      </c>
      <c r="AC237" s="4" t="e">
        <f t="shared" si="86"/>
        <v>#VALUE!</v>
      </c>
      <c r="AD237" s="4" t="e">
        <f t="shared" si="95"/>
        <v>#VALUE!</v>
      </c>
      <c r="AE237" s="4" t="e">
        <f t="shared" si="87"/>
        <v>#VALUE!</v>
      </c>
      <c r="AF237" s="4" t="e">
        <f t="shared" si="96"/>
        <v>#VALUE!</v>
      </c>
      <c r="AG237" s="4" t="e">
        <f t="shared" si="97"/>
        <v>#VALUE!</v>
      </c>
      <c r="AH237" s="4" t="e">
        <f t="shared" si="98"/>
        <v>#VALUE!</v>
      </c>
      <c r="AI237" s="4" t="e">
        <f t="shared" si="99"/>
        <v>#VALUE!</v>
      </c>
      <c r="AJ237" s="4" t="e">
        <f t="shared" si="100"/>
        <v>#VALUE!</v>
      </c>
      <c r="AK237" s="4" t="e">
        <f t="shared" si="101"/>
        <v>#VALUE!</v>
      </c>
      <c r="AL237" s="4" t="e">
        <f t="shared" si="102"/>
        <v>#VALUE!</v>
      </c>
    </row>
    <row r="238" spans="1:38" ht="13.8" thickBot="1" x14ac:dyDescent="0.3">
      <c r="A238" s="350"/>
      <c r="B238" s="351"/>
      <c r="C238" s="351"/>
      <c r="D238" s="560"/>
      <c r="E238" s="561"/>
      <c r="F238" s="351"/>
      <c r="G238" s="354"/>
      <c r="H238" s="357"/>
      <c r="I238" s="353"/>
      <c r="J238" s="354"/>
      <c r="K238" s="65"/>
      <c r="L238" s="61" t="str">
        <f t="shared" si="79"/>
        <v/>
      </c>
      <c r="M238" s="4" t="str">
        <f t="shared" si="80"/>
        <v/>
      </c>
      <c r="N238" s="4" t="str">
        <f>IF(U238&lt;MIN($D$5,$D$10),"",INDEX($U$35:$Z229,1,B238+1))</f>
        <v/>
      </c>
      <c r="O238" s="5" t="str">
        <f t="shared" si="81"/>
        <v/>
      </c>
      <c r="P238" s="5">
        <f t="shared" si="88"/>
        <v>0</v>
      </c>
      <c r="Q238" s="351"/>
      <c r="R238" s="351"/>
      <c r="S238" s="19" t="str">
        <f t="shared" si="84"/>
        <v/>
      </c>
      <c r="T238" s="62" t="str">
        <f t="shared" si="85"/>
        <v/>
      </c>
      <c r="U238" s="25">
        <f t="shared" si="89"/>
        <v>0</v>
      </c>
      <c r="V238" s="21">
        <f t="shared" si="90"/>
        <v>0</v>
      </c>
      <c r="W238" s="4" t="str">
        <f t="shared" si="91"/>
        <v/>
      </c>
      <c r="X238" s="4" t="e">
        <f t="shared" si="82"/>
        <v>#VALUE!</v>
      </c>
      <c r="Y238" s="4">
        <f t="shared" si="92"/>
        <v>0</v>
      </c>
      <c r="Z238" s="4">
        <f t="shared" si="83"/>
        <v>0</v>
      </c>
      <c r="AA238" s="4" t="e">
        <f t="shared" si="93"/>
        <v>#VALUE!</v>
      </c>
      <c r="AB238" s="4" t="e">
        <f t="shared" si="94"/>
        <v>#VALUE!</v>
      </c>
      <c r="AC238" s="4" t="e">
        <f t="shared" si="86"/>
        <v>#VALUE!</v>
      </c>
      <c r="AD238" s="4" t="e">
        <f t="shared" si="95"/>
        <v>#VALUE!</v>
      </c>
      <c r="AE238" s="4" t="e">
        <f t="shared" si="87"/>
        <v>#VALUE!</v>
      </c>
      <c r="AF238" s="4" t="e">
        <f t="shared" si="96"/>
        <v>#VALUE!</v>
      </c>
      <c r="AG238" s="4" t="e">
        <f t="shared" si="97"/>
        <v>#VALUE!</v>
      </c>
      <c r="AH238" s="4" t="e">
        <f t="shared" si="98"/>
        <v>#VALUE!</v>
      </c>
      <c r="AI238" s="4" t="e">
        <f t="shared" si="99"/>
        <v>#VALUE!</v>
      </c>
      <c r="AJ238" s="4" t="e">
        <f t="shared" si="100"/>
        <v>#VALUE!</v>
      </c>
      <c r="AK238" s="4" t="e">
        <f t="shared" si="101"/>
        <v>#VALUE!</v>
      </c>
      <c r="AL238" s="4" t="e">
        <f t="shared" si="102"/>
        <v>#VALUE!</v>
      </c>
    </row>
    <row r="239" spans="1:38" ht="13.8" thickBot="1" x14ac:dyDescent="0.3">
      <c r="A239" s="350"/>
      <c r="B239" s="351"/>
      <c r="C239" s="351"/>
      <c r="D239" s="560"/>
      <c r="E239" s="561"/>
      <c r="F239" s="351"/>
      <c r="G239" s="354"/>
      <c r="H239" s="357"/>
      <c r="I239" s="353"/>
      <c r="J239" s="354"/>
      <c r="K239" s="65"/>
      <c r="L239" s="61" t="str">
        <f t="shared" si="79"/>
        <v/>
      </c>
      <c r="M239" s="4" t="str">
        <f t="shared" si="80"/>
        <v/>
      </c>
      <c r="N239" s="4" t="str">
        <f>IF(U239&lt;MIN($D$5,$D$10),"",INDEX($U$35:$Z230,1,B239+1))</f>
        <v/>
      </c>
      <c r="O239" s="5" t="str">
        <f t="shared" si="81"/>
        <v/>
      </c>
      <c r="P239" s="5">
        <f t="shared" si="88"/>
        <v>0</v>
      </c>
      <c r="Q239" s="351"/>
      <c r="R239" s="351"/>
      <c r="S239" s="19" t="str">
        <f t="shared" si="84"/>
        <v/>
      </c>
      <c r="T239" s="62" t="str">
        <f t="shared" si="85"/>
        <v/>
      </c>
      <c r="U239" s="25">
        <f t="shared" si="89"/>
        <v>0</v>
      </c>
      <c r="V239" s="21">
        <f t="shared" si="90"/>
        <v>0</v>
      </c>
      <c r="W239" s="4" t="str">
        <f t="shared" si="91"/>
        <v/>
      </c>
      <c r="X239" s="4" t="e">
        <f t="shared" si="82"/>
        <v>#VALUE!</v>
      </c>
      <c r="Y239" s="4">
        <f t="shared" si="92"/>
        <v>0</v>
      </c>
      <c r="Z239" s="4">
        <f t="shared" si="83"/>
        <v>0</v>
      </c>
      <c r="AA239" s="4" t="e">
        <f t="shared" si="93"/>
        <v>#VALUE!</v>
      </c>
      <c r="AB239" s="4" t="e">
        <f t="shared" si="94"/>
        <v>#VALUE!</v>
      </c>
      <c r="AC239" s="4" t="e">
        <f t="shared" si="86"/>
        <v>#VALUE!</v>
      </c>
      <c r="AD239" s="4" t="e">
        <f t="shared" si="95"/>
        <v>#VALUE!</v>
      </c>
      <c r="AE239" s="4" t="e">
        <f t="shared" si="87"/>
        <v>#VALUE!</v>
      </c>
      <c r="AF239" s="4" t="e">
        <f t="shared" si="96"/>
        <v>#VALUE!</v>
      </c>
      <c r="AG239" s="4" t="e">
        <f t="shared" si="97"/>
        <v>#VALUE!</v>
      </c>
      <c r="AH239" s="4" t="e">
        <f t="shared" si="98"/>
        <v>#VALUE!</v>
      </c>
      <c r="AI239" s="4" t="e">
        <f t="shared" si="99"/>
        <v>#VALUE!</v>
      </c>
      <c r="AJ239" s="4" t="e">
        <f t="shared" si="100"/>
        <v>#VALUE!</v>
      </c>
      <c r="AK239" s="4" t="e">
        <f t="shared" si="101"/>
        <v>#VALUE!</v>
      </c>
      <c r="AL239" s="4" t="e">
        <f t="shared" si="102"/>
        <v>#VALUE!</v>
      </c>
    </row>
    <row r="240" spans="1:38" ht="13.8" thickBot="1" x14ac:dyDescent="0.3">
      <c r="A240" s="350"/>
      <c r="B240" s="351"/>
      <c r="C240" s="351"/>
      <c r="D240" s="560"/>
      <c r="E240" s="561"/>
      <c r="F240" s="351"/>
      <c r="G240" s="354"/>
      <c r="H240" s="357"/>
      <c r="I240" s="353"/>
      <c r="J240" s="354"/>
      <c r="K240" s="65"/>
      <c r="L240" s="61" t="str">
        <f t="shared" si="79"/>
        <v/>
      </c>
      <c r="M240" s="4" t="str">
        <f t="shared" si="80"/>
        <v/>
      </c>
      <c r="N240" s="4" t="str">
        <f>IF(U240&lt;MIN($D$5,$D$10),"",INDEX($U$35:$Z231,1,B240+1))</f>
        <v/>
      </c>
      <c r="O240" s="5" t="str">
        <f t="shared" si="81"/>
        <v/>
      </c>
      <c r="P240" s="5">
        <f t="shared" si="88"/>
        <v>0</v>
      </c>
      <c r="Q240" s="351"/>
      <c r="R240" s="351"/>
      <c r="S240" s="19" t="str">
        <f t="shared" si="84"/>
        <v/>
      </c>
      <c r="T240" s="62" t="str">
        <f t="shared" si="85"/>
        <v/>
      </c>
      <c r="U240" s="25">
        <f t="shared" si="89"/>
        <v>0</v>
      </c>
      <c r="V240" s="21">
        <f t="shared" si="90"/>
        <v>0</v>
      </c>
      <c r="W240" s="4" t="str">
        <f t="shared" si="91"/>
        <v/>
      </c>
      <c r="X240" s="4" t="e">
        <f t="shared" si="82"/>
        <v>#VALUE!</v>
      </c>
      <c r="Y240" s="4">
        <f t="shared" si="92"/>
        <v>0</v>
      </c>
      <c r="Z240" s="4">
        <f t="shared" si="83"/>
        <v>0</v>
      </c>
      <c r="AA240" s="4" t="e">
        <f t="shared" si="93"/>
        <v>#VALUE!</v>
      </c>
      <c r="AB240" s="4" t="e">
        <f t="shared" si="94"/>
        <v>#VALUE!</v>
      </c>
      <c r="AC240" s="4" t="e">
        <f t="shared" si="86"/>
        <v>#VALUE!</v>
      </c>
      <c r="AD240" s="4" t="e">
        <f t="shared" si="95"/>
        <v>#VALUE!</v>
      </c>
      <c r="AE240" s="4" t="e">
        <f t="shared" si="87"/>
        <v>#VALUE!</v>
      </c>
      <c r="AF240" s="4" t="e">
        <f t="shared" si="96"/>
        <v>#VALUE!</v>
      </c>
      <c r="AG240" s="4" t="e">
        <f t="shared" si="97"/>
        <v>#VALUE!</v>
      </c>
      <c r="AH240" s="4" t="e">
        <f t="shared" si="98"/>
        <v>#VALUE!</v>
      </c>
      <c r="AI240" s="4" t="e">
        <f t="shared" si="99"/>
        <v>#VALUE!</v>
      </c>
      <c r="AJ240" s="4" t="e">
        <f t="shared" si="100"/>
        <v>#VALUE!</v>
      </c>
      <c r="AK240" s="4" t="e">
        <f t="shared" si="101"/>
        <v>#VALUE!</v>
      </c>
      <c r="AL240" s="4" t="e">
        <f t="shared" si="102"/>
        <v>#VALUE!</v>
      </c>
    </row>
    <row r="241" spans="1:38" ht="13.8" thickBot="1" x14ac:dyDescent="0.3">
      <c r="A241" s="350"/>
      <c r="B241" s="351"/>
      <c r="C241" s="351"/>
      <c r="D241" s="560"/>
      <c r="E241" s="561"/>
      <c r="F241" s="351"/>
      <c r="G241" s="354"/>
      <c r="H241" s="357"/>
      <c r="I241" s="353"/>
      <c r="J241" s="354"/>
      <c r="K241" s="65"/>
      <c r="L241" s="61" t="str">
        <f t="shared" si="79"/>
        <v/>
      </c>
      <c r="M241" s="4" t="str">
        <f t="shared" si="80"/>
        <v/>
      </c>
      <c r="N241" s="4" t="str">
        <f>IF(U241&lt;MIN($D$5,$D$10),"",INDEX($U$35:$Z232,1,B241+1))</f>
        <v/>
      </c>
      <c r="O241" s="5" t="str">
        <f t="shared" si="81"/>
        <v/>
      </c>
      <c r="P241" s="5">
        <f t="shared" si="88"/>
        <v>0</v>
      </c>
      <c r="Q241" s="351"/>
      <c r="R241" s="351"/>
      <c r="S241" s="19" t="str">
        <f t="shared" si="84"/>
        <v/>
      </c>
      <c r="T241" s="62" t="str">
        <f t="shared" si="85"/>
        <v/>
      </c>
      <c r="U241" s="25">
        <f t="shared" si="89"/>
        <v>0</v>
      </c>
      <c r="V241" s="21">
        <f t="shared" si="90"/>
        <v>0</v>
      </c>
      <c r="W241" s="4" t="str">
        <f t="shared" si="91"/>
        <v/>
      </c>
      <c r="X241" s="4" t="e">
        <f t="shared" si="82"/>
        <v>#VALUE!</v>
      </c>
      <c r="Y241" s="4">
        <f t="shared" si="92"/>
        <v>0</v>
      </c>
      <c r="Z241" s="4">
        <f t="shared" si="83"/>
        <v>0</v>
      </c>
      <c r="AA241" s="4" t="e">
        <f t="shared" si="93"/>
        <v>#VALUE!</v>
      </c>
      <c r="AB241" s="4" t="e">
        <f t="shared" si="94"/>
        <v>#VALUE!</v>
      </c>
      <c r="AC241" s="4" t="e">
        <f t="shared" si="86"/>
        <v>#VALUE!</v>
      </c>
      <c r="AD241" s="4" t="e">
        <f t="shared" si="95"/>
        <v>#VALUE!</v>
      </c>
      <c r="AE241" s="4" t="e">
        <f t="shared" si="87"/>
        <v>#VALUE!</v>
      </c>
      <c r="AF241" s="4" t="e">
        <f t="shared" si="96"/>
        <v>#VALUE!</v>
      </c>
      <c r="AG241" s="4" t="e">
        <f t="shared" si="97"/>
        <v>#VALUE!</v>
      </c>
      <c r="AH241" s="4" t="e">
        <f t="shared" si="98"/>
        <v>#VALUE!</v>
      </c>
      <c r="AI241" s="4" t="e">
        <f t="shared" si="99"/>
        <v>#VALUE!</v>
      </c>
      <c r="AJ241" s="4" t="e">
        <f t="shared" si="100"/>
        <v>#VALUE!</v>
      </c>
      <c r="AK241" s="4" t="e">
        <f t="shared" si="101"/>
        <v>#VALUE!</v>
      </c>
      <c r="AL241" s="4" t="e">
        <f t="shared" si="102"/>
        <v>#VALUE!</v>
      </c>
    </row>
    <row r="242" spans="1:38" ht="13.8" thickBot="1" x14ac:dyDescent="0.3">
      <c r="A242" s="350"/>
      <c r="B242" s="351"/>
      <c r="C242" s="351"/>
      <c r="D242" s="560"/>
      <c r="E242" s="561"/>
      <c r="F242" s="351"/>
      <c r="G242" s="354"/>
      <c r="H242" s="357"/>
      <c r="I242" s="353"/>
      <c r="J242" s="354"/>
      <c r="K242" s="65"/>
      <c r="L242" s="61" t="str">
        <f t="shared" si="79"/>
        <v/>
      </c>
      <c r="M242" s="4" t="str">
        <f t="shared" si="80"/>
        <v/>
      </c>
      <c r="N242" s="4" t="str">
        <f>IF(U242&lt;MIN($D$5,$D$10),"",INDEX($U$35:$Z233,1,B242+1))</f>
        <v/>
      </c>
      <c r="O242" s="5" t="str">
        <f t="shared" si="81"/>
        <v/>
      </c>
      <c r="P242" s="5">
        <f t="shared" si="88"/>
        <v>0</v>
      </c>
      <c r="Q242" s="351"/>
      <c r="R242" s="351"/>
      <c r="S242" s="19" t="str">
        <f t="shared" si="84"/>
        <v/>
      </c>
      <c r="T242" s="62" t="str">
        <f t="shared" si="85"/>
        <v/>
      </c>
      <c r="U242" s="25">
        <f t="shared" si="89"/>
        <v>0</v>
      </c>
      <c r="V242" s="21">
        <f t="shared" si="90"/>
        <v>0</v>
      </c>
      <c r="W242" s="4" t="str">
        <f t="shared" si="91"/>
        <v/>
      </c>
      <c r="X242" s="4" t="e">
        <f t="shared" si="82"/>
        <v>#VALUE!</v>
      </c>
      <c r="Y242" s="4">
        <f t="shared" si="92"/>
        <v>0</v>
      </c>
      <c r="Z242" s="4">
        <f t="shared" si="83"/>
        <v>0</v>
      </c>
      <c r="AA242" s="4" t="e">
        <f t="shared" si="93"/>
        <v>#VALUE!</v>
      </c>
      <c r="AB242" s="4" t="e">
        <f t="shared" si="94"/>
        <v>#VALUE!</v>
      </c>
      <c r="AC242" s="4" t="e">
        <f t="shared" si="86"/>
        <v>#VALUE!</v>
      </c>
      <c r="AD242" s="4" t="e">
        <f t="shared" si="95"/>
        <v>#VALUE!</v>
      </c>
      <c r="AE242" s="4" t="e">
        <f t="shared" si="87"/>
        <v>#VALUE!</v>
      </c>
      <c r="AF242" s="4" t="e">
        <f t="shared" si="96"/>
        <v>#VALUE!</v>
      </c>
      <c r="AG242" s="4" t="e">
        <f t="shared" si="97"/>
        <v>#VALUE!</v>
      </c>
      <c r="AH242" s="4" t="e">
        <f t="shared" si="98"/>
        <v>#VALUE!</v>
      </c>
      <c r="AI242" s="4" t="e">
        <f t="shared" si="99"/>
        <v>#VALUE!</v>
      </c>
      <c r="AJ242" s="4" t="e">
        <f t="shared" si="100"/>
        <v>#VALUE!</v>
      </c>
      <c r="AK242" s="4" t="e">
        <f t="shared" si="101"/>
        <v>#VALUE!</v>
      </c>
      <c r="AL242" s="4" t="e">
        <f t="shared" si="102"/>
        <v>#VALUE!</v>
      </c>
    </row>
    <row r="243" spans="1:38" ht="13.8" thickBot="1" x14ac:dyDescent="0.3">
      <c r="A243" s="350"/>
      <c r="B243" s="351"/>
      <c r="C243" s="351"/>
      <c r="D243" s="560"/>
      <c r="E243" s="561"/>
      <c r="F243" s="351"/>
      <c r="G243" s="354"/>
      <c r="H243" s="357"/>
      <c r="I243" s="353"/>
      <c r="J243" s="354"/>
      <c r="K243" s="65"/>
      <c r="L243" s="61" t="str">
        <f t="shared" ref="L243:L306" si="103">IF(U243&lt;MIN($D$5,$D$10),"",IF(U243&gt;=$D$24,V243/INDEX($E$30:$L$30,1,F243),V243/INDEX($E$17:$L$17,1,F243)))</f>
        <v/>
      </c>
      <c r="M243" s="4" t="str">
        <f t="shared" ref="M243:M306" si="104">IF(U243&lt;MIN($D$5,$D$10),"",INDEX(AA243:AF243,1,S243))</f>
        <v/>
      </c>
      <c r="N243" s="4" t="str">
        <f>IF(U243&lt;MIN($D$5,$D$10),"",INDEX($U$35:$Z234,1,B243+1))</f>
        <v/>
      </c>
      <c r="O243" s="5" t="str">
        <f t="shared" ref="O243:O306" si="105">IF(U243&lt;MIN($D$5,$D$10),"",M243-N243)</f>
        <v/>
      </c>
      <c r="P243" s="5">
        <f t="shared" si="88"/>
        <v>0</v>
      </c>
      <c r="Q243" s="351"/>
      <c r="R243" s="351"/>
      <c r="S243" s="19" t="str">
        <f t="shared" si="84"/>
        <v/>
      </c>
      <c r="T243" s="62" t="str">
        <f t="shared" si="85"/>
        <v/>
      </c>
      <c r="U243" s="25">
        <f t="shared" si="89"/>
        <v>0</v>
      </c>
      <c r="V243" s="21">
        <f t="shared" si="90"/>
        <v>0</v>
      </c>
      <c r="W243" s="4" t="str">
        <f t="shared" si="91"/>
        <v/>
      </c>
      <c r="X243" s="4" t="e">
        <f t="shared" ref="X243:X306" si="106">IF(U243&gt;=$D$24,INDEX($F$22:$K$23,W243,B243+1),INDEX($F$8:$K$9,W243,B243+1))</f>
        <v>#VALUE!</v>
      </c>
      <c r="Y243" s="4">
        <f t="shared" si="92"/>
        <v>0</v>
      </c>
      <c r="Z243" s="4">
        <f t="shared" ref="Z243:Z306" si="107">INDEX($P$25:$P$30,B243+1,1)</f>
        <v>0</v>
      </c>
      <c r="AA243" s="4" t="e">
        <f t="shared" si="93"/>
        <v>#VALUE!</v>
      </c>
      <c r="AB243" s="4" t="e">
        <f t="shared" si="94"/>
        <v>#VALUE!</v>
      </c>
      <c r="AC243" s="4" t="e">
        <f t="shared" si="86"/>
        <v>#VALUE!</v>
      </c>
      <c r="AD243" s="4" t="e">
        <f t="shared" si="95"/>
        <v>#VALUE!</v>
      </c>
      <c r="AE243" s="4" t="e">
        <f t="shared" si="87"/>
        <v>#VALUE!</v>
      </c>
      <c r="AF243" s="4" t="e">
        <f t="shared" si="96"/>
        <v>#VALUE!</v>
      </c>
      <c r="AG243" s="4" t="e">
        <f t="shared" si="97"/>
        <v>#VALUE!</v>
      </c>
      <c r="AH243" s="4" t="e">
        <f t="shared" si="98"/>
        <v>#VALUE!</v>
      </c>
      <c r="AI243" s="4" t="e">
        <f t="shared" si="99"/>
        <v>#VALUE!</v>
      </c>
      <c r="AJ243" s="4" t="e">
        <f t="shared" si="100"/>
        <v>#VALUE!</v>
      </c>
      <c r="AK243" s="4" t="e">
        <f t="shared" si="101"/>
        <v>#VALUE!</v>
      </c>
      <c r="AL243" s="4" t="e">
        <f t="shared" si="102"/>
        <v>#VALUE!</v>
      </c>
    </row>
    <row r="244" spans="1:38" ht="13.8" thickBot="1" x14ac:dyDescent="0.3">
      <c r="A244" s="350"/>
      <c r="B244" s="351"/>
      <c r="C244" s="351"/>
      <c r="D244" s="560"/>
      <c r="E244" s="561"/>
      <c r="F244" s="351"/>
      <c r="G244" s="354"/>
      <c r="H244" s="357"/>
      <c r="I244" s="353"/>
      <c r="J244" s="354"/>
      <c r="K244" s="65"/>
      <c r="L244" s="61" t="str">
        <f t="shared" si="103"/>
        <v/>
      </c>
      <c r="M244" s="4" t="str">
        <f t="shared" si="104"/>
        <v/>
      </c>
      <c r="N244" s="4" t="str">
        <f>IF(U244&lt;MIN($D$5,$D$10),"",INDEX($U$35:$Z235,1,B244+1))</f>
        <v/>
      </c>
      <c r="O244" s="5" t="str">
        <f t="shared" si="105"/>
        <v/>
      </c>
      <c r="P244" s="5">
        <f t="shared" si="88"/>
        <v>0</v>
      </c>
      <c r="Q244" s="351"/>
      <c r="R244" s="351"/>
      <c r="S244" s="19" t="str">
        <f t="shared" ref="S244:S307" si="108">IF(K244="None or HCV",1,IF(AND(K244="LIHTC",Q244=0),2,IF(AND(K244="LIHTC",Q244&gt;0),3,IF(AND(OR(K244="PBS8",K244="LIHTC &amp; PBS8"),C244="low"),4,IF(AND(K244="LIHTC &amp; PBS8",C244="HIGH"),5,IF(AND(K244="PBS8",C244="HIGH"),6,""))))))</f>
        <v/>
      </c>
      <c r="T244" s="62" t="str">
        <f t="shared" ref="T244:T307" si="109">IF(U244=0,"",IF(U244&lt;MIN($D$5,$D$10),"Date Error",IF(INDEX(AG244:AL244,1,S244)&lt;&gt;"","Possible Rent Error","")))</f>
        <v/>
      </c>
      <c r="U244" s="25">
        <f t="shared" si="89"/>
        <v>0</v>
      </c>
      <c r="V244" s="21">
        <f t="shared" si="90"/>
        <v>0</v>
      </c>
      <c r="W244" s="4" t="str">
        <f t="shared" si="91"/>
        <v/>
      </c>
      <c r="X244" s="4" t="e">
        <f t="shared" si="106"/>
        <v>#VALUE!</v>
      </c>
      <c r="Y244" s="4">
        <f t="shared" si="92"/>
        <v>0</v>
      </c>
      <c r="Z244" s="4">
        <f t="shared" si="107"/>
        <v>0</v>
      </c>
      <c r="AA244" s="4" t="e">
        <f t="shared" si="93"/>
        <v>#VALUE!</v>
      </c>
      <c r="AB244" s="4" t="e">
        <f t="shared" si="94"/>
        <v>#VALUE!</v>
      </c>
      <c r="AC244" s="4" t="e">
        <f t="shared" ref="AC244:AC307" si="110">IF(N244+R244&gt;Y244,Y244,IF(N244+Q244+R244&gt;X244,X244,MAX(X244,Y244)))</f>
        <v>#VALUE!</v>
      </c>
      <c r="AD244" s="4" t="e">
        <f t="shared" si="95"/>
        <v>#VALUE!</v>
      </c>
      <c r="AE244" s="4" t="e">
        <f t="shared" ref="AE244:AE307" si="111">IF(N244+R244&gt;Y244,Y244,IF(N244+Q244+R244&gt;X244,X244,MAX(X244,Y244)))</f>
        <v>#VALUE!</v>
      </c>
      <c r="AF244" s="4" t="e">
        <f t="shared" si="96"/>
        <v>#VALUE!</v>
      </c>
      <c r="AG244" s="4" t="e">
        <f t="shared" si="97"/>
        <v>#VALUE!</v>
      </c>
      <c r="AH244" s="4" t="e">
        <f t="shared" si="98"/>
        <v>#VALUE!</v>
      </c>
      <c r="AI244" s="4" t="e">
        <f t="shared" si="99"/>
        <v>#VALUE!</v>
      </c>
      <c r="AJ244" s="4" t="e">
        <f t="shared" si="100"/>
        <v>#VALUE!</v>
      </c>
      <c r="AK244" s="4" t="e">
        <f t="shared" si="101"/>
        <v>#VALUE!</v>
      </c>
      <c r="AL244" s="4" t="e">
        <f t="shared" si="102"/>
        <v>#VALUE!</v>
      </c>
    </row>
    <row r="245" spans="1:38" ht="13.8" thickBot="1" x14ac:dyDescent="0.3">
      <c r="A245" s="350"/>
      <c r="B245" s="351"/>
      <c r="C245" s="351"/>
      <c r="D245" s="560"/>
      <c r="E245" s="561"/>
      <c r="F245" s="351"/>
      <c r="G245" s="354"/>
      <c r="H245" s="357"/>
      <c r="I245" s="353"/>
      <c r="J245" s="354"/>
      <c r="K245" s="65"/>
      <c r="L245" s="61" t="str">
        <f t="shared" si="103"/>
        <v/>
      </c>
      <c r="M245" s="4" t="str">
        <f t="shared" si="104"/>
        <v/>
      </c>
      <c r="N245" s="4" t="str">
        <f>IF(U245&lt;MIN($D$5,$D$10),"",INDEX($U$35:$Z236,1,B245+1))</f>
        <v/>
      </c>
      <c r="O245" s="5" t="str">
        <f t="shared" si="105"/>
        <v/>
      </c>
      <c r="P245" s="5">
        <f t="shared" si="88"/>
        <v>0</v>
      </c>
      <c r="Q245" s="351"/>
      <c r="R245" s="351"/>
      <c r="S245" s="19" t="str">
        <f t="shared" si="108"/>
        <v/>
      </c>
      <c r="T245" s="62" t="str">
        <f t="shared" si="109"/>
        <v/>
      </c>
      <c r="U245" s="25">
        <f t="shared" si="89"/>
        <v>0</v>
      </c>
      <c r="V245" s="21">
        <f t="shared" si="90"/>
        <v>0</v>
      </c>
      <c r="W245" s="4" t="str">
        <f t="shared" si="91"/>
        <v/>
      </c>
      <c r="X245" s="4" t="e">
        <f t="shared" si="106"/>
        <v>#VALUE!</v>
      </c>
      <c r="Y245" s="4">
        <f t="shared" si="92"/>
        <v>0</v>
      </c>
      <c r="Z245" s="4">
        <f t="shared" si="107"/>
        <v>0</v>
      </c>
      <c r="AA245" s="4" t="e">
        <f t="shared" si="93"/>
        <v>#VALUE!</v>
      </c>
      <c r="AB245" s="4" t="e">
        <f t="shared" si="94"/>
        <v>#VALUE!</v>
      </c>
      <c r="AC245" s="4" t="e">
        <f t="shared" si="110"/>
        <v>#VALUE!</v>
      </c>
      <c r="AD245" s="4" t="e">
        <f t="shared" si="95"/>
        <v>#VALUE!</v>
      </c>
      <c r="AE245" s="4" t="e">
        <f t="shared" si="111"/>
        <v>#VALUE!</v>
      </c>
      <c r="AF245" s="4" t="e">
        <f t="shared" si="96"/>
        <v>#VALUE!</v>
      </c>
      <c r="AG245" s="4" t="e">
        <f t="shared" si="97"/>
        <v>#VALUE!</v>
      </c>
      <c r="AH245" s="4" t="e">
        <f t="shared" si="98"/>
        <v>#VALUE!</v>
      </c>
      <c r="AI245" s="4" t="e">
        <f t="shared" si="99"/>
        <v>#VALUE!</v>
      </c>
      <c r="AJ245" s="4" t="e">
        <f t="shared" si="100"/>
        <v>#VALUE!</v>
      </c>
      <c r="AK245" s="4" t="e">
        <f t="shared" si="101"/>
        <v>#VALUE!</v>
      </c>
      <c r="AL245" s="4" t="e">
        <f t="shared" si="102"/>
        <v>#VALUE!</v>
      </c>
    </row>
    <row r="246" spans="1:38" ht="13.8" thickBot="1" x14ac:dyDescent="0.3">
      <c r="A246" s="350"/>
      <c r="B246" s="351"/>
      <c r="C246" s="351"/>
      <c r="D246" s="560"/>
      <c r="E246" s="561"/>
      <c r="F246" s="351"/>
      <c r="G246" s="354"/>
      <c r="H246" s="357"/>
      <c r="I246" s="353"/>
      <c r="J246" s="354"/>
      <c r="K246" s="65"/>
      <c r="L246" s="61" t="str">
        <f t="shared" si="103"/>
        <v/>
      </c>
      <c r="M246" s="4" t="str">
        <f t="shared" si="104"/>
        <v/>
      </c>
      <c r="N246" s="4" t="str">
        <f>IF(U246&lt;MIN($D$5,$D$10),"",INDEX($U$35:$Z237,1,B246+1))</f>
        <v/>
      </c>
      <c r="O246" s="5" t="str">
        <f t="shared" si="105"/>
        <v/>
      </c>
      <c r="P246" s="5">
        <f t="shared" si="88"/>
        <v>0</v>
      </c>
      <c r="Q246" s="351"/>
      <c r="R246" s="351"/>
      <c r="S246" s="19" t="str">
        <f t="shared" si="108"/>
        <v/>
      </c>
      <c r="T246" s="62" t="str">
        <f t="shared" si="109"/>
        <v/>
      </c>
      <c r="U246" s="25">
        <f t="shared" si="89"/>
        <v>0</v>
      </c>
      <c r="V246" s="21">
        <f t="shared" si="90"/>
        <v>0</v>
      </c>
      <c r="W246" s="4" t="str">
        <f t="shared" si="91"/>
        <v/>
      </c>
      <c r="X246" s="4" t="e">
        <f t="shared" si="106"/>
        <v>#VALUE!</v>
      </c>
      <c r="Y246" s="4">
        <f t="shared" si="92"/>
        <v>0</v>
      </c>
      <c r="Z246" s="4">
        <f t="shared" si="107"/>
        <v>0</v>
      </c>
      <c r="AA246" s="4" t="e">
        <f t="shared" si="93"/>
        <v>#VALUE!</v>
      </c>
      <c r="AB246" s="4" t="e">
        <f t="shared" si="94"/>
        <v>#VALUE!</v>
      </c>
      <c r="AC246" s="4" t="e">
        <f t="shared" si="110"/>
        <v>#VALUE!</v>
      </c>
      <c r="AD246" s="4" t="e">
        <f t="shared" si="95"/>
        <v>#VALUE!</v>
      </c>
      <c r="AE246" s="4" t="e">
        <f t="shared" si="111"/>
        <v>#VALUE!</v>
      </c>
      <c r="AF246" s="4" t="e">
        <f t="shared" si="96"/>
        <v>#VALUE!</v>
      </c>
      <c r="AG246" s="4" t="e">
        <f t="shared" si="97"/>
        <v>#VALUE!</v>
      </c>
      <c r="AH246" s="4" t="e">
        <f t="shared" si="98"/>
        <v>#VALUE!</v>
      </c>
      <c r="AI246" s="4" t="e">
        <f t="shared" si="99"/>
        <v>#VALUE!</v>
      </c>
      <c r="AJ246" s="4" t="e">
        <f t="shared" si="100"/>
        <v>#VALUE!</v>
      </c>
      <c r="AK246" s="4" t="e">
        <f t="shared" si="101"/>
        <v>#VALUE!</v>
      </c>
      <c r="AL246" s="4" t="e">
        <f t="shared" si="102"/>
        <v>#VALUE!</v>
      </c>
    </row>
    <row r="247" spans="1:38" ht="13.8" thickBot="1" x14ac:dyDescent="0.3">
      <c r="A247" s="350"/>
      <c r="B247" s="351"/>
      <c r="C247" s="351"/>
      <c r="D247" s="560"/>
      <c r="E247" s="561"/>
      <c r="F247" s="351"/>
      <c r="G247" s="354"/>
      <c r="H247" s="357"/>
      <c r="I247" s="353"/>
      <c r="J247" s="354"/>
      <c r="K247" s="65"/>
      <c r="L247" s="61" t="str">
        <f t="shared" si="103"/>
        <v/>
      </c>
      <c r="M247" s="4" t="str">
        <f t="shared" si="104"/>
        <v/>
      </c>
      <c r="N247" s="4" t="str">
        <f>IF(U247&lt;MIN($D$5,$D$10),"",INDEX($U$35:$Z238,1,B247+1))</f>
        <v/>
      </c>
      <c r="O247" s="5" t="str">
        <f t="shared" si="105"/>
        <v/>
      </c>
      <c r="P247" s="5">
        <f t="shared" si="88"/>
        <v>0</v>
      </c>
      <c r="Q247" s="351"/>
      <c r="R247" s="351"/>
      <c r="S247" s="19" t="str">
        <f t="shared" si="108"/>
        <v/>
      </c>
      <c r="T247" s="62" t="str">
        <f t="shared" si="109"/>
        <v/>
      </c>
      <c r="U247" s="25">
        <f t="shared" si="89"/>
        <v>0</v>
      </c>
      <c r="V247" s="21">
        <f t="shared" si="90"/>
        <v>0</v>
      </c>
      <c r="W247" s="4" t="str">
        <f t="shared" si="91"/>
        <v/>
      </c>
      <c r="X247" s="4" t="e">
        <f t="shared" si="106"/>
        <v>#VALUE!</v>
      </c>
      <c r="Y247" s="4">
        <f t="shared" si="92"/>
        <v>0</v>
      </c>
      <c r="Z247" s="4">
        <f t="shared" si="107"/>
        <v>0</v>
      </c>
      <c r="AA247" s="4" t="e">
        <f t="shared" si="93"/>
        <v>#VALUE!</v>
      </c>
      <c r="AB247" s="4" t="e">
        <f t="shared" si="94"/>
        <v>#VALUE!</v>
      </c>
      <c r="AC247" s="4" t="e">
        <f t="shared" si="110"/>
        <v>#VALUE!</v>
      </c>
      <c r="AD247" s="4" t="e">
        <f t="shared" si="95"/>
        <v>#VALUE!</v>
      </c>
      <c r="AE247" s="4" t="e">
        <f t="shared" si="111"/>
        <v>#VALUE!</v>
      </c>
      <c r="AF247" s="4" t="e">
        <f t="shared" si="96"/>
        <v>#VALUE!</v>
      </c>
      <c r="AG247" s="4" t="e">
        <f t="shared" si="97"/>
        <v>#VALUE!</v>
      </c>
      <c r="AH247" s="4" t="e">
        <f t="shared" si="98"/>
        <v>#VALUE!</v>
      </c>
      <c r="AI247" s="4" t="e">
        <f t="shared" si="99"/>
        <v>#VALUE!</v>
      </c>
      <c r="AJ247" s="4" t="e">
        <f t="shared" si="100"/>
        <v>#VALUE!</v>
      </c>
      <c r="AK247" s="4" t="e">
        <f t="shared" si="101"/>
        <v>#VALUE!</v>
      </c>
      <c r="AL247" s="4" t="e">
        <f t="shared" si="102"/>
        <v>#VALUE!</v>
      </c>
    </row>
    <row r="248" spans="1:38" ht="13.8" thickBot="1" x14ac:dyDescent="0.3">
      <c r="A248" s="350"/>
      <c r="B248" s="351"/>
      <c r="C248" s="351"/>
      <c r="D248" s="560"/>
      <c r="E248" s="561"/>
      <c r="F248" s="351"/>
      <c r="G248" s="354"/>
      <c r="H248" s="357"/>
      <c r="I248" s="353"/>
      <c r="J248" s="354"/>
      <c r="K248" s="65"/>
      <c r="L248" s="61" t="str">
        <f t="shared" si="103"/>
        <v/>
      </c>
      <c r="M248" s="4" t="str">
        <f t="shared" si="104"/>
        <v/>
      </c>
      <c r="N248" s="4" t="str">
        <f>IF(U248&lt;MIN($D$5,$D$10),"",INDEX($U$35:$Z239,1,B248+1))</f>
        <v/>
      </c>
      <c r="O248" s="5" t="str">
        <f t="shared" si="105"/>
        <v/>
      </c>
      <c r="P248" s="5">
        <f t="shared" si="88"/>
        <v>0</v>
      </c>
      <c r="Q248" s="351"/>
      <c r="R248" s="351"/>
      <c r="S248" s="19" t="str">
        <f t="shared" si="108"/>
        <v/>
      </c>
      <c r="T248" s="62" t="str">
        <f t="shared" si="109"/>
        <v/>
      </c>
      <c r="U248" s="25">
        <f t="shared" si="89"/>
        <v>0</v>
      </c>
      <c r="V248" s="21">
        <f t="shared" si="90"/>
        <v>0</v>
      </c>
      <c r="W248" s="4" t="str">
        <f t="shared" si="91"/>
        <v/>
      </c>
      <c r="X248" s="4" t="e">
        <f t="shared" si="106"/>
        <v>#VALUE!</v>
      </c>
      <c r="Y248" s="4">
        <f t="shared" si="92"/>
        <v>0</v>
      </c>
      <c r="Z248" s="4">
        <f t="shared" si="107"/>
        <v>0</v>
      </c>
      <c r="AA248" s="4" t="e">
        <f t="shared" si="93"/>
        <v>#VALUE!</v>
      </c>
      <c r="AB248" s="4" t="e">
        <f t="shared" si="94"/>
        <v>#VALUE!</v>
      </c>
      <c r="AC248" s="4" t="e">
        <f t="shared" si="110"/>
        <v>#VALUE!</v>
      </c>
      <c r="AD248" s="4" t="e">
        <f t="shared" si="95"/>
        <v>#VALUE!</v>
      </c>
      <c r="AE248" s="4" t="e">
        <f t="shared" si="111"/>
        <v>#VALUE!</v>
      </c>
      <c r="AF248" s="4" t="e">
        <f t="shared" si="96"/>
        <v>#VALUE!</v>
      </c>
      <c r="AG248" s="4" t="e">
        <f t="shared" si="97"/>
        <v>#VALUE!</v>
      </c>
      <c r="AH248" s="4" t="e">
        <f t="shared" si="98"/>
        <v>#VALUE!</v>
      </c>
      <c r="AI248" s="4" t="e">
        <f t="shared" si="99"/>
        <v>#VALUE!</v>
      </c>
      <c r="AJ248" s="4" t="e">
        <f t="shared" si="100"/>
        <v>#VALUE!</v>
      </c>
      <c r="AK248" s="4" t="e">
        <f t="shared" si="101"/>
        <v>#VALUE!</v>
      </c>
      <c r="AL248" s="4" t="e">
        <f t="shared" si="102"/>
        <v>#VALUE!</v>
      </c>
    </row>
    <row r="249" spans="1:38" ht="13.8" thickBot="1" x14ac:dyDescent="0.3">
      <c r="A249" s="350"/>
      <c r="B249" s="351"/>
      <c r="C249" s="351"/>
      <c r="D249" s="560"/>
      <c r="E249" s="561"/>
      <c r="F249" s="351"/>
      <c r="G249" s="354"/>
      <c r="H249" s="357"/>
      <c r="I249" s="353"/>
      <c r="J249" s="354"/>
      <c r="K249" s="65"/>
      <c r="L249" s="61" t="str">
        <f t="shared" si="103"/>
        <v/>
      </c>
      <c r="M249" s="4" t="str">
        <f t="shared" si="104"/>
        <v/>
      </c>
      <c r="N249" s="4" t="str">
        <f>IF(U249&lt;MIN($D$5,$D$10),"",INDEX($U$35:$Z240,1,B249+1))</f>
        <v/>
      </c>
      <c r="O249" s="5" t="str">
        <f t="shared" si="105"/>
        <v/>
      </c>
      <c r="P249" s="5">
        <f t="shared" si="88"/>
        <v>0</v>
      </c>
      <c r="Q249" s="351"/>
      <c r="R249" s="351"/>
      <c r="S249" s="19" t="str">
        <f t="shared" si="108"/>
        <v/>
      </c>
      <c r="T249" s="62" t="str">
        <f t="shared" si="109"/>
        <v/>
      </c>
      <c r="U249" s="25">
        <f t="shared" si="89"/>
        <v>0</v>
      </c>
      <c r="V249" s="21">
        <f t="shared" si="90"/>
        <v>0</v>
      </c>
      <c r="W249" s="4" t="str">
        <f t="shared" si="91"/>
        <v/>
      </c>
      <c r="X249" s="4" t="e">
        <f t="shared" si="106"/>
        <v>#VALUE!</v>
      </c>
      <c r="Y249" s="4">
        <f t="shared" si="92"/>
        <v>0</v>
      </c>
      <c r="Z249" s="4">
        <f t="shared" si="107"/>
        <v>0</v>
      </c>
      <c r="AA249" s="4" t="e">
        <f t="shared" si="93"/>
        <v>#VALUE!</v>
      </c>
      <c r="AB249" s="4" t="e">
        <f t="shared" si="94"/>
        <v>#VALUE!</v>
      </c>
      <c r="AC249" s="4" t="e">
        <f t="shared" si="110"/>
        <v>#VALUE!</v>
      </c>
      <c r="AD249" s="4" t="e">
        <f t="shared" si="95"/>
        <v>#VALUE!</v>
      </c>
      <c r="AE249" s="4" t="e">
        <f t="shared" si="111"/>
        <v>#VALUE!</v>
      </c>
      <c r="AF249" s="4" t="e">
        <f t="shared" si="96"/>
        <v>#VALUE!</v>
      </c>
      <c r="AG249" s="4" t="e">
        <f t="shared" si="97"/>
        <v>#VALUE!</v>
      </c>
      <c r="AH249" s="4" t="e">
        <f t="shared" si="98"/>
        <v>#VALUE!</v>
      </c>
      <c r="AI249" s="4" t="e">
        <f t="shared" si="99"/>
        <v>#VALUE!</v>
      </c>
      <c r="AJ249" s="4" t="e">
        <f t="shared" si="100"/>
        <v>#VALUE!</v>
      </c>
      <c r="AK249" s="4" t="e">
        <f t="shared" si="101"/>
        <v>#VALUE!</v>
      </c>
      <c r="AL249" s="4" t="e">
        <f t="shared" si="102"/>
        <v>#VALUE!</v>
      </c>
    </row>
    <row r="250" spans="1:38" ht="13.8" thickBot="1" x14ac:dyDescent="0.3">
      <c r="A250" s="350"/>
      <c r="B250" s="351"/>
      <c r="C250" s="351"/>
      <c r="D250" s="560"/>
      <c r="E250" s="561"/>
      <c r="F250" s="351"/>
      <c r="G250" s="354"/>
      <c r="H250" s="357"/>
      <c r="I250" s="353"/>
      <c r="J250" s="354"/>
      <c r="K250" s="65"/>
      <c r="L250" s="61" t="str">
        <f t="shared" si="103"/>
        <v/>
      </c>
      <c r="M250" s="4" t="str">
        <f t="shared" si="104"/>
        <v/>
      </c>
      <c r="N250" s="4" t="str">
        <f>IF(U250&lt;MIN($D$5,$D$10),"",INDEX($U$35:$Z241,1,B250+1))</f>
        <v/>
      </c>
      <c r="O250" s="5" t="str">
        <f t="shared" si="105"/>
        <v/>
      </c>
      <c r="P250" s="5">
        <f t="shared" si="88"/>
        <v>0</v>
      </c>
      <c r="Q250" s="351"/>
      <c r="R250" s="351"/>
      <c r="S250" s="19" t="str">
        <f t="shared" si="108"/>
        <v/>
      </c>
      <c r="T250" s="62" t="str">
        <f t="shared" si="109"/>
        <v/>
      </c>
      <c r="U250" s="25">
        <f t="shared" si="89"/>
        <v>0</v>
      </c>
      <c r="V250" s="21">
        <f t="shared" si="90"/>
        <v>0</v>
      </c>
      <c r="W250" s="4" t="str">
        <f t="shared" si="91"/>
        <v/>
      </c>
      <c r="X250" s="4" t="e">
        <f t="shared" si="106"/>
        <v>#VALUE!</v>
      </c>
      <c r="Y250" s="4">
        <f t="shared" si="92"/>
        <v>0</v>
      </c>
      <c r="Z250" s="4">
        <f t="shared" si="107"/>
        <v>0</v>
      </c>
      <c r="AA250" s="4" t="e">
        <f t="shared" si="93"/>
        <v>#VALUE!</v>
      </c>
      <c r="AB250" s="4" t="e">
        <f t="shared" si="94"/>
        <v>#VALUE!</v>
      </c>
      <c r="AC250" s="4" t="e">
        <f t="shared" si="110"/>
        <v>#VALUE!</v>
      </c>
      <c r="AD250" s="4" t="e">
        <f t="shared" si="95"/>
        <v>#VALUE!</v>
      </c>
      <c r="AE250" s="4" t="e">
        <f t="shared" si="111"/>
        <v>#VALUE!</v>
      </c>
      <c r="AF250" s="4" t="e">
        <f t="shared" si="96"/>
        <v>#VALUE!</v>
      </c>
      <c r="AG250" s="4" t="e">
        <f t="shared" si="97"/>
        <v>#VALUE!</v>
      </c>
      <c r="AH250" s="4" t="e">
        <f t="shared" si="98"/>
        <v>#VALUE!</v>
      </c>
      <c r="AI250" s="4" t="e">
        <f t="shared" si="99"/>
        <v>#VALUE!</v>
      </c>
      <c r="AJ250" s="4" t="e">
        <f t="shared" si="100"/>
        <v>#VALUE!</v>
      </c>
      <c r="AK250" s="4" t="e">
        <f t="shared" si="101"/>
        <v>#VALUE!</v>
      </c>
      <c r="AL250" s="4" t="e">
        <f t="shared" si="102"/>
        <v>#VALUE!</v>
      </c>
    </row>
    <row r="251" spans="1:38" ht="13.8" thickBot="1" x14ac:dyDescent="0.3">
      <c r="A251" s="350"/>
      <c r="B251" s="351"/>
      <c r="C251" s="351"/>
      <c r="D251" s="560"/>
      <c r="E251" s="561"/>
      <c r="F251" s="351"/>
      <c r="G251" s="354"/>
      <c r="H251" s="357"/>
      <c r="I251" s="353"/>
      <c r="J251" s="354"/>
      <c r="K251" s="65"/>
      <c r="L251" s="61" t="str">
        <f t="shared" si="103"/>
        <v/>
      </c>
      <c r="M251" s="4" t="str">
        <f t="shared" si="104"/>
        <v/>
      </c>
      <c r="N251" s="4" t="str">
        <f>IF(U251&lt;MIN($D$5,$D$10),"",INDEX($U$35:$Z242,1,B251+1))</f>
        <v/>
      </c>
      <c r="O251" s="5" t="str">
        <f t="shared" si="105"/>
        <v/>
      </c>
      <c r="P251" s="5">
        <f t="shared" si="88"/>
        <v>0</v>
      </c>
      <c r="Q251" s="351"/>
      <c r="R251" s="351"/>
      <c r="S251" s="19" t="str">
        <f t="shared" si="108"/>
        <v/>
      </c>
      <c r="T251" s="62" t="str">
        <f t="shared" si="109"/>
        <v/>
      </c>
      <c r="U251" s="25">
        <f t="shared" si="89"/>
        <v>0</v>
      </c>
      <c r="V251" s="21">
        <f t="shared" si="90"/>
        <v>0</v>
      </c>
      <c r="W251" s="4" t="str">
        <f t="shared" si="91"/>
        <v/>
      </c>
      <c r="X251" s="4" t="e">
        <f t="shared" si="106"/>
        <v>#VALUE!</v>
      </c>
      <c r="Y251" s="4">
        <f t="shared" si="92"/>
        <v>0</v>
      </c>
      <c r="Z251" s="4">
        <f t="shared" si="107"/>
        <v>0</v>
      </c>
      <c r="AA251" s="4" t="e">
        <f t="shared" si="93"/>
        <v>#VALUE!</v>
      </c>
      <c r="AB251" s="4" t="e">
        <f t="shared" si="94"/>
        <v>#VALUE!</v>
      </c>
      <c r="AC251" s="4" t="e">
        <f t="shared" si="110"/>
        <v>#VALUE!</v>
      </c>
      <c r="AD251" s="4" t="e">
        <f t="shared" si="95"/>
        <v>#VALUE!</v>
      </c>
      <c r="AE251" s="4" t="e">
        <f t="shared" si="111"/>
        <v>#VALUE!</v>
      </c>
      <c r="AF251" s="4" t="e">
        <f t="shared" si="96"/>
        <v>#VALUE!</v>
      </c>
      <c r="AG251" s="4" t="e">
        <f t="shared" si="97"/>
        <v>#VALUE!</v>
      </c>
      <c r="AH251" s="4" t="e">
        <f t="shared" si="98"/>
        <v>#VALUE!</v>
      </c>
      <c r="AI251" s="4" t="e">
        <f t="shared" si="99"/>
        <v>#VALUE!</v>
      </c>
      <c r="AJ251" s="4" t="e">
        <f t="shared" si="100"/>
        <v>#VALUE!</v>
      </c>
      <c r="AK251" s="4" t="e">
        <f t="shared" si="101"/>
        <v>#VALUE!</v>
      </c>
      <c r="AL251" s="4" t="e">
        <f t="shared" si="102"/>
        <v>#VALUE!</v>
      </c>
    </row>
    <row r="252" spans="1:38" ht="13.8" thickBot="1" x14ac:dyDescent="0.3">
      <c r="A252" s="350"/>
      <c r="B252" s="351"/>
      <c r="C252" s="351"/>
      <c r="D252" s="560"/>
      <c r="E252" s="561"/>
      <c r="F252" s="351"/>
      <c r="G252" s="354"/>
      <c r="H252" s="357"/>
      <c r="I252" s="353"/>
      <c r="J252" s="354"/>
      <c r="K252" s="65"/>
      <c r="L252" s="61" t="str">
        <f t="shared" si="103"/>
        <v/>
      </c>
      <c r="M252" s="4" t="str">
        <f t="shared" si="104"/>
        <v/>
      </c>
      <c r="N252" s="4" t="str">
        <f>IF(U252&lt;MIN($D$5,$D$10),"",INDEX($U$35:$Z243,1,B252+1))</f>
        <v/>
      </c>
      <c r="O252" s="5" t="str">
        <f t="shared" si="105"/>
        <v/>
      </c>
      <c r="P252" s="5">
        <f t="shared" si="88"/>
        <v>0</v>
      </c>
      <c r="Q252" s="351"/>
      <c r="R252" s="351"/>
      <c r="S252" s="19" t="str">
        <f t="shared" si="108"/>
        <v/>
      </c>
      <c r="T252" s="62" t="str">
        <f t="shared" si="109"/>
        <v/>
      </c>
      <c r="U252" s="25">
        <f t="shared" si="89"/>
        <v>0</v>
      </c>
      <c r="V252" s="21">
        <f t="shared" si="90"/>
        <v>0</v>
      </c>
      <c r="W252" s="4" t="str">
        <f t="shared" si="91"/>
        <v/>
      </c>
      <c r="X252" s="4" t="e">
        <f t="shared" si="106"/>
        <v>#VALUE!</v>
      </c>
      <c r="Y252" s="4">
        <f t="shared" si="92"/>
        <v>0</v>
      </c>
      <c r="Z252" s="4">
        <f t="shared" si="107"/>
        <v>0</v>
      </c>
      <c r="AA252" s="4" t="e">
        <f t="shared" si="93"/>
        <v>#VALUE!</v>
      </c>
      <c r="AB252" s="4" t="e">
        <f t="shared" si="94"/>
        <v>#VALUE!</v>
      </c>
      <c r="AC252" s="4" t="e">
        <f t="shared" si="110"/>
        <v>#VALUE!</v>
      </c>
      <c r="AD252" s="4" t="e">
        <f t="shared" si="95"/>
        <v>#VALUE!</v>
      </c>
      <c r="AE252" s="4" t="e">
        <f t="shared" si="111"/>
        <v>#VALUE!</v>
      </c>
      <c r="AF252" s="4" t="e">
        <f t="shared" si="96"/>
        <v>#VALUE!</v>
      </c>
      <c r="AG252" s="4" t="e">
        <f t="shared" si="97"/>
        <v>#VALUE!</v>
      </c>
      <c r="AH252" s="4" t="e">
        <f t="shared" si="98"/>
        <v>#VALUE!</v>
      </c>
      <c r="AI252" s="4" t="e">
        <f t="shared" si="99"/>
        <v>#VALUE!</v>
      </c>
      <c r="AJ252" s="4" t="e">
        <f t="shared" si="100"/>
        <v>#VALUE!</v>
      </c>
      <c r="AK252" s="4" t="e">
        <f t="shared" si="101"/>
        <v>#VALUE!</v>
      </c>
      <c r="AL252" s="4" t="e">
        <f t="shared" si="102"/>
        <v>#VALUE!</v>
      </c>
    </row>
    <row r="253" spans="1:38" ht="13.8" thickBot="1" x14ac:dyDescent="0.3">
      <c r="A253" s="350"/>
      <c r="B253" s="351"/>
      <c r="C253" s="351"/>
      <c r="D253" s="560"/>
      <c r="E253" s="561"/>
      <c r="F253" s="351"/>
      <c r="G253" s="354"/>
      <c r="H253" s="357"/>
      <c r="I253" s="353"/>
      <c r="J253" s="354"/>
      <c r="K253" s="65"/>
      <c r="L253" s="61" t="str">
        <f t="shared" si="103"/>
        <v/>
      </c>
      <c r="M253" s="4" t="str">
        <f t="shared" si="104"/>
        <v/>
      </c>
      <c r="N253" s="4" t="str">
        <f>IF(U253&lt;MIN($D$5,$D$10),"",INDEX($U$35:$Z244,1,B253+1))</f>
        <v/>
      </c>
      <c r="O253" s="5" t="str">
        <f t="shared" si="105"/>
        <v/>
      </c>
      <c r="P253" s="5">
        <f t="shared" si="88"/>
        <v>0</v>
      </c>
      <c r="Q253" s="351"/>
      <c r="R253" s="351"/>
      <c r="S253" s="19" t="str">
        <f t="shared" si="108"/>
        <v/>
      </c>
      <c r="T253" s="62" t="str">
        <f t="shared" si="109"/>
        <v/>
      </c>
      <c r="U253" s="25">
        <f t="shared" si="89"/>
        <v>0</v>
      </c>
      <c r="V253" s="21">
        <f t="shared" si="90"/>
        <v>0</v>
      </c>
      <c r="W253" s="4" t="str">
        <f t="shared" si="91"/>
        <v/>
      </c>
      <c r="X253" s="4" t="e">
        <f t="shared" si="106"/>
        <v>#VALUE!</v>
      </c>
      <c r="Y253" s="4">
        <f t="shared" si="92"/>
        <v>0</v>
      </c>
      <c r="Z253" s="4">
        <f t="shared" si="107"/>
        <v>0</v>
      </c>
      <c r="AA253" s="4" t="e">
        <f t="shared" si="93"/>
        <v>#VALUE!</v>
      </c>
      <c r="AB253" s="4" t="e">
        <f t="shared" si="94"/>
        <v>#VALUE!</v>
      </c>
      <c r="AC253" s="4" t="e">
        <f t="shared" si="110"/>
        <v>#VALUE!</v>
      </c>
      <c r="AD253" s="4" t="e">
        <f t="shared" si="95"/>
        <v>#VALUE!</v>
      </c>
      <c r="AE253" s="4" t="e">
        <f t="shared" si="111"/>
        <v>#VALUE!</v>
      </c>
      <c r="AF253" s="4" t="e">
        <f t="shared" si="96"/>
        <v>#VALUE!</v>
      </c>
      <c r="AG253" s="4" t="e">
        <f t="shared" si="97"/>
        <v>#VALUE!</v>
      </c>
      <c r="AH253" s="4" t="e">
        <f t="shared" si="98"/>
        <v>#VALUE!</v>
      </c>
      <c r="AI253" s="4" t="e">
        <f t="shared" si="99"/>
        <v>#VALUE!</v>
      </c>
      <c r="AJ253" s="4" t="e">
        <f t="shared" si="100"/>
        <v>#VALUE!</v>
      </c>
      <c r="AK253" s="4" t="e">
        <f t="shared" si="101"/>
        <v>#VALUE!</v>
      </c>
      <c r="AL253" s="4" t="e">
        <f t="shared" si="102"/>
        <v>#VALUE!</v>
      </c>
    </row>
    <row r="254" spans="1:38" ht="13.8" thickBot="1" x14ac:dyDescent="0.3">
      <c r="A254" s="350"/>
      <c r="B254" s="351"/>
      <c r="C254" s="351"/>
      <c r="D254" s="560"/>
      <c r="E254" s="561"/>
      <c r="F254" s="351"/>
      <c r="G254" s="354"/>
      <c r="H254" s="357"/>
      <c r="I254" s="353"/>
      <c r="J254" s="354"/>
      <c r="K254" s="65"/>
      <c r="L254" s="61" t="str">
        <f t="shared" si="103"/>
        <v/>
      </c>
      <c r="M254" s="4" t="str">
        <f t="shared" si="104"/>
        <v/>
      </c>
      <c r="N254" s="4" t="str">
        <f>IF(U254&lt;MIN($D$5,$D$10),"",INDEX($U$35:$Z245,1,B254+1))</f>
        <v/>
      </c>
      <c r="O254" s="5" t="str">
        <f t="shared" si="105"/>
        <v/>
      </c>
      <c r="P254" s="5">
        <f t="shared" si="88"/>
        <v>0</v>
      </c>
      <c r="Q254" s="351"/>
      <c r="R254" s="351"/>
      <c r="S254" s="19" t="str">
        <f t="shared" si="108"/>
        <v/>
      </c>
      <c r="T254" s="62" t="str">
        <f t="shared" si="109"/>
        <v/>
      </c>
      <c r="U254" s="25">
        <f t="shared" si="89"/>
        <v>0</v>
      </c>
      <c r="V254" s="21">
        <f t="shared" si="90"/>
        <v>0</v>
      </c>
      <c r="W254" s="4" t="str">
        <f t="shared" si="91"/>
        <v/>
      </c>
      <c r="X254" s="4" t="e">
        <f t="shared" si="106"/>
        <v>#VALUE!</v>
      </c>
      <c r="Y254" s="4">
        <f t="shared" si="92"/>
        <v>0</v>
      </c>
      <c r="Z254" s="4">
        <f t="shared" si="107"/>
        <v>0</v>
      </c>
      <c r="AA254" s="4" t="e">
        <f t="shared" si="93"/>
        <v>#VALUE!</v>
      </c>
      <c r="AB254" s="4" t="e">
        <f t="shared" si="94"/>
        <v>#VALUE!</v>
      </c>
      <c r="AC254" s="4" t="e">
        <f t="shared" si="110"/>
        <v>#VALUE!</v>
      </c>
      <c r="AD254" s="4" t="e">
        <f t="shared" si="95"/>
        <v>#VALUE!</v>
      </c>
      <c r="AE254" s="4" t="e">
        <f t="shared" si="111"/>
        <v>#VALUE!</v>
      </c>
      <c r="AF254" s="4" t="e">
        <f t="shared" si="96"/>
        <v>#VALUE!</v>
      </c>
      <c r="AG254" s="4" t="e">
        <f t="shared" si="97"/>
        <v>#VALUE!</v>
      </c>
      <c r="AH254" s="4" t="e">
        <f t="shared" si="98"/>
        <v>#VALUE!</v>
      </c>
      <c r="AI254" s="4" t="e">
        <f t="shared" si="99"/>
        <v>#VALUE!</v>
      </c>
      <c r="AJ254" s="4" t="e">
        <f t="shared" si="100"/>
        <v>#VALUE!</v>
      </c>
      <c r="AK254" s="4" t="e">
        <f t="shared" si="101"/>
        <v>#VALUE!</v>
      </c>
      <c r="AL254" s="4" t="e">
        <f t="shared" si="102"/>
        <v>#VALUE!</v>
      </c>
    </row>
    <row r="255" spans="1:38" ht="13.8" thickBot="1" x14ac:dyDescent="0.3">
      <c r="A255" s="350"/>
      <c r="B255" s="351"/>
      <c r="C255" s="351"/>
      <c r="D255" s="560"/>
      <c r="E255" s="561"/>
      <c r="F255" s="351"/>
      <c r="G255" s="354"/>
      <c r="H255" s="357"/>
      <c r="I255" s="353"/>
      <c r="J255" s="354"/>
      <c r="K255" s="65"/>
      <c r="L255" s="61" t="str">
        <f t="shared" si="103"/>
        <v/>
      </c>
      <c r="M255" s="4" t="str">
        <f t="shared" si="104"/>
        <v/>
      </c>
      <c r="N255" s="4" t="str">
        <f>IF(U255&lt;MIN($D$5,$D$10),"",INDEX($U$35:$Z246,1,B255+1))</f>
        <v/>
      </c>
      <c r="O255" s="5" t="str">
        <f t="shared" si="105"/>
        <v/>
      </c>
      <c r="P255" s="5">
        <f t="shared" si="88"/>
        <v>0</v>
      </c>
      <c r="Q255" s="351"/>
      <c r="R255" s="351"/>
      <c r="S255" s="19" t="str">
        <f t="shared" si="108"/>
        <v/>
      </c>
      <c r="T255" s="62" t="str">
        <f t="shared" si="109"/>
        <v/>
      </c>
      <c r="U255" s="25">
        <f t="shared" si="89"/>
        <v>0</v>
      </c>
      <c r="V255" s="21">
        <f t="shared" si="90"/>
        <v>0</v>
      </c>
      <c r="W255" s="4" t="str">
        <f t="shared" si="91"/>
        <v/>
      </c>
      <c r="X255" s="4" t="e">
        <f t="shared" si="106"/>
        <v>#VALUE!</v>
      </c>
      <c r="Y255" s="4">
        <f t="shared" si="92"/>
        <v>0</v>
      </c>
      <c r="Z255" s="4">
        <f t="shared" si="107"/>
        <v>0</v>
      </c>
      <c r="AA255" s="4" t="e">
        <f t="shared" si="93"/>
        <v>#VALUE!</v>
      </c>
      <c r="AB255" s="4" t="e">
        <f t="shared" si="94"/>
        <v>#VALUE!</v>
      </c>
      <c r="AC255" s="4" t="e">
        <f t="shared" si="110"/>
        <v>#VALUE!</v>
      </c>
      <c r="AD255" s="4" t="e">
        <f t="shared" si="95"/>
        <v>#VALUE!</v>
      </c>
      <c r="AE255" s="4" t="e">
        <f t="shared" si="111"/>
        <v>#VALUE!</v>
      </c>
      <c r="AF255" s="4" t="e">
        <f t="shared" si="96"/>
        <v>#VALUE!</v>
      </c>
      <c r="AG255" s="4" t="e">
        <f t="shared" si="97"/>
        <v>#VALUE!</v>
      </c>
      <c r="AH255" s="4" t="e">
        <f t="shared" si="98"/>
        <v>#VALUE!</v>
      </c>
      <c r="AI255" s="4" t="e">
        <f t="shared" si="99"/>
        <v>#VALUE!</v>
      </c>
      <c r="AJ255" s="4" t="e">
        <f t="shared" si="100"/>
        <v>#VALUE!</v>
      </c>
      <c r="AK255" s="4" t="e">
        <f t="shared" si="101"/>
        <v>#VALUE!</v>
      </c>
      <c r="AL255" s="4" t="e">
        <f t="shared" si="102"/>
        <v>#VALUE!</v>
      </c>
    </row>
    <row r="256" spans="1:38" ht="13.8" thickBot="1" x14ac:dyDescent="0.3">
      <c r="A256" s="350"/>
      <c r="B256" s="351"/>
      <c r="C256" s="351"/>
      <c r="D256" s="560"/>
      <c r="E256" s="561"/>
      <c r="F256" s="351"/>
      <c r="G256" s="354"/>
      <c r="H256" s="357"/>
      <c r="I256" s="353"/>
      <c r="J256" s="354"/>
      <c r="K256" s="65"/>
      <c r="L256" s="61" t="str">
        <f t="shared" si="103"/>
        <v/>
      </c>
      <c r="M256" s="4" t="str">
        <f t="shared" si="104"/>
        <v/>
      </c>
      <c r="N256" s="4" t="str">
        <f>IF(U256&lt;MIN($D$5,$D$10),"",INDEX($U$35:$Z247,1,B256+1))</f>
        <v/>
      </c>
      <c r="O256" s="5" t="str">
        <f t="shared" si="105"/>
        <v/>
      </c>
      <c r="P256" s="5">
        <f t="shared" si="88"/>
        <v>0</v>
      </c>
      <c r="Q256" s="351"/>
      <c r="R256" s="351"/>
      <c r="S256" s="19" t="str">
        <f t="shared" si="108"/>
        <v/>
      </c>
      <c r="T256" s="62" t="str">
        <f t="shared" si="109"/>
        <v/>
      </c>
      <c r="U256" s="25">
        <f t="shared" si="89"/>
        <v>0</v>
      </c>
      <c r="V256" s="21">
        <f t="shared" si="90"/>
        <v>0</v>
      </c>
      <c r="W256" s="4" t="str">
        <f t="shared" si="91"/>
        <v/>
      </c>
      <c r="X256" s="4" t="e">
        <f t="shared" si="106"/>
        <v>#VALUE!</v>
      </c>
      <c r="Y256" s="4">
        <f t="shared" si="92"/>
        <v>0</v>
      </c>
      <c r="Z256" s="4">
        <f t="shared" si="107"/>
        <v>0</v>
      </c>
      <c r="AA256" s="4" t="e">
        <f t="shared" si="93"/>
        <v>#VALUE!</v>
      </c>
      <c r="AB256" s="4" t="e">
        <f t="shared" si="94"/>
        <v>#VALUE!</v>
      </c>
      <c r="AC256" s="4" t="e">
        <f t="shared" si="110"/>
        <v>#VALUE!</v>
      </c>
      <c r="AD256" s="4" t="e">
        <f t="shared" si="95"/>
        <v>#VALUE!</v>
      </c>
      <c r="AE256" s="4" t="e">
        <f t="shared" si="111"/>
        <v>#VALUE!</v>
      </c>
      <c r="AF256" s="4" t="e">
        <f t="shared" si="96"/>
        <v>#VALUE!</v>
      </c>
      <c r="AG256" s="4" t="e">
        <f t="shared" si="97"/>
        <v>#VALUE!</v>
      </c>
      <c r="AH256" s="4" t="e">
        <f t="shared" si="98"/>
        <v>#VALUE!</v>
      </c>
      <c r="AI256" s="4" t="e">
        <f t="shared" si="99"/>
        <v>#VALUE!</v>
      </c>
      <c r="AJ256" s="4" t="e">
        <f t="shared" si="100"/>
        <v>#VALUE!</v>
      </c>
      <c r="AK256" s="4" t="e">
        <f t="shared" si="101"/>
        <v>#VALUE!</v>
      </c>
      <c r="AL256" s="4" t="e">
        <f t="shared" si="102"/>
        <v>#VALUE!</v>
      </c>
    </row>
    <row r="257" spans="1:38" ht="13.8" thickBot="1" x14ac:dyDescent="0.3">
      <c r="A257" s="350"/>
      <c r="B257" s="351"/>
      <c r="C257" s="351"/>
      <c r="D257" s="560"/>
      <c r="E257" s="561"/>
      <c r="F257" s="351"/>
      <c r="G257" s="354"/>
      <c r="H257" s="357"/>
      <c r="I257" s="353"/>
      <c r="J257" s="354"/>
      <c r="K257" s="65"/>
      <c r="L257" s="61" t="str">
        <f t="shared" si="103"/>
        <v/>
      </c>
      <c r="M257" s="4" t="str">
        <f t="shared" si="104"/>
        <v/>
      </c>
      <c r="N257" s="4" t="str">
        <f>IF(U257&lt;MIN($D$5,$D$10),"",INDEX($U$35:$Z248,1,B257+1))</f>
        <v/>
      </c>
      <c r="O257" s="5" t="str">
        <f t="shared" si="105"/>
        <v/>
      </c>
      <c r="P257" s="5">
        <f t="shared" si="88"/>
        <v>0</v>
      </c>
      <c r="Q257" s="351"/>
      <c r="R257" s="351"/>
      <c r="S257" s="19" t="str">
        <f t="shared" si="108"/>
        <v/>
      </c>
      <c r="T257" s="62" t="str">
        <f t="shared" si="109"/>
        <v/>
      </c>
      <c r="U257" s="25">
        <f t="shared" si="89"/>
        <v>0</v>
      </c>
      <c r="V257" s="21">
        <f t="shared" si="90"/>
        <v>0</v>
      </c>
      <c r="W257" s="4" t="str">
        <f t="shared" si="91"/>
        <v/>
      </c>
      <c r="X257" s="4" t="e">
        <f t="shared" si="106"/>
        <v>#VALUE!</v>
      </c>
      <c r="Y257" s="4">
        <f t="shared" si="92"/>
        <v>0</v>
      </c>
      <c r="Z257" s="4">
        <f t="shared" si="107"/>
        <v>0</v>
      </c>
      <c r="AA257" s="4" t="e">
        <f t="shared" si="93"/>
        <v>#VALUE!</v>
      </c>
      <c r="AB257" s="4" t="e">
        <f t="shared" si="94"/>
        <v>#VALUE!</v>
      </c>
      <c r="AC257" s="4" t="e">
        <f t="shared" si="110"/>
        <v>#VALUE!</v>
      </c>
      <c r="AD257" s="4" t="e">
        <f t="shared" si="95"/>
        <v>#VALUE!</v>
      </c>
      <c r="AE257" s="4" t="e">
        <f t="shared" si="111"/>
        <v>#VALUE!</v>
      </c>
      <c r="AF257" s="4" t="e">
        <f t="shared" si="96"/>
        <v>#VALUE!</v>
      </c>
      <c r="AG257" s="4" t="e">
        <f t="shared" si="97"/>
        <v>#VALUE!</v>
      </c>
      <c r="AH257" s="4" t="e">
        <f t="shared" si="98"/>
        <v>#VALUE!</v>
      </c>
      <c r="AI257" s="4" t="e">
        <f t="shared" si="99"/>
        <v>#VALUE!</v>
      </c>
      <c r="AJ257" s="4" t="e">
        <f t="shared" si="100"/>
        <v>#VALUE!</v>
      </c>
      <c r="AK257" s="4" t="e">
        <f t="shared" si="101"/>
        <v>#VALUE!</v>
      </c>
      <c r="AL257" s="4" t="e">
        <f t="shared" si="102"/>
        <v>#VALUE!</v>
      </c>
    </row>
    <row r="258" spans="1:38" ht="13.8" thickBot="1" x14ac:dyDescent="0.3">
      <c r="A258" s="350"/>
      <c r="B258" s="351"/>
      <c r="C258" s="351"/>
      <c r="D258" s="560"/>
      <c r="E258" s="561"/>
      <c r="F258" s="351"/>
      <c r="G258" s="354"/>
      <c r="H258" s="357"/>
      <c r="I258" s="353"/>
      <c r="J258" s="354"/>
      <c r="K258" s="65"/>
      <c r="L258" s="61" t="str">
        <f t="shared" si="103"/>
        <v/>
      </c>
      <c r="M258" s="4" t="str">
        <f t="shared" si="104"/>
        <v/>
      </c>
      <c r="N258" s="4" t="str">
        <f>IF(U258&lt;MIN($D$5,$D$10),"",INDEX($U$35:$Z249,1,B258+1))</f>
        <v/>
      </c>
      <c r="O258" s="5" t="str">
        <f t="shared" si="105"/>
        <v/>
      </c>
      <c r="P258" s="5">
        <f t="shared" si="88"/>
        <v>0</v>
      </c>
      <c r="Q258" s="351"/>
      <c r="R258" s="351"/>
      <c r="S258" s="19" t="str">
        <f t="shared" si="108"/>
        <v/>
      </c>
      <c r="T258" s="62" t="str">
        <f t="shared" si="109"/>
        <v/>
      </c>
      <c r="U258" s="25">
        <f t="shared" si="89"/>
        <v>0</v>
      </c>
      <c r="V258" s="21">
        <f t="shared" si="90"/>
        <v>0</v>
      </c>
      <c r="W258" s="4" t="str">
        <f t="shared" si="91"/>
        <v/>
      </c>
      <c r="X258" s="4" t="e">
        <f t="shared" si="106"/>
        <v>#VALUE!</v>
      </c>
      <c r="Y258" s="4">
        <f t="shared" si="92"/>
        <v>0</v>
      </c>
      <c r="Z258" s="4">
        <f t="shared" si="107"/>
        <v>0</v>
      </c>
      <c r="AA258" s="4" t="e">
        <f t="shared" si="93"/>
        <v>#VALUE!</v>
      </c>
      <c r="AB258" s="4" t="e">
        <f t="shared" si="94"/>
        <v>#VALUE!</v>
      </c>
      <c r="AC258" s="4" t="e">
        <f t="shared" si="110"/>
        <v>#VALUE!</v>
      </c>
      <c r="AD258" s="4" t="e">
        <f t="shared" si="95"/>
        <v>#VALUE!</v>
      </c>
      <c r="AE258" s="4" t="e">
        <f t="shared" si="111"/>
        <v>#VALUE!</v>
      </c>
      <c r="AF258" s="4" t="e">
        <f t="shared" si="96"/>
        <v>#VALUE!</v>
      </c>
      <c r="AG258" s="4" t="e">
        <f t="shared" si="97"/>
        <v>#VALUE!</v>
      </c>
      <c r="AH258" s="4" t="e">
        <f t="shared" si="98"/>
        <v>#VALUE!</v>
      </c>
      <c r="AI258" s="4" t="e">
        <f t="shared" si="99"/>
        <v>#VALUE!</v>
      </c>
      <c r="AJ258" s="4" t="e">
        <f t="shared" si="100"/>
        <v>#VALUE!</v>
      </c>
      <c r="AK258" s="4" t="e">
        <f t="shared" si="101"/>
        <v>#VALUE!</v>
      </c>
      <c r="AL258" s="4" t="e">
        <f t="shared" si="102"/>
        <v>#VALUE!</v>
      </c>
    </row>
    <row r="259" spans="1:38" ht="13.8" thickBot="1" x14ac:dyDescent="0.3">
      <c r="A259" s="350"/>
      <c r="B259" s="351"/>
      <c r="C259" s="351"/>
      <c r="D259" s="560"/>
      <c r="E259" s="561"/>
      <c r="F259" s="351"/>
      <c r="G259" s="354"/>
      <c r="H259" s="357"/>
      <c r="I259" s="353"/>
      <c r="J259" s="354"/>
      <c r="K259" s="65"/>
      <c r="L259" s="61" t="str">
        <f t="shared" si="103"/>
        <v/>
      </c>
      <c r="M259" s="4" t="str">
        <f t="shared" si="104"/>
        <v/>
      </c>
      <c r="N259" s="4" t="str">
        <f>IF(U259&lt;MIN($D$5,$D$10),"",INDEX($U$35:$Z250,1,B259+1))</f>
        <v/>
      </c>
      <c r="O259" s="5" t="str">
        <f t="shared" si="105"/>
        <v/>
      </c>
      <c r="P259" s="5">
        <f t="shared" si="88"/>
        <v>0</v>
      </c>
      <c r="Q259" s="351"/>
      <c r="R259" s="351"/>
      <c r="S259" s="19" t="str">
        <f t="shared" si="108"/>
        <v/>
      </c>
      <c r="T259" s="62" t="str">
        <f t="shared" si="109"/>
        <v/>
      </c>
      <c r="U259" s="25">
        <f t="shared" si="89"/>
        <v>0</v>
      </c>
      <c r="V259" s="21">
        <f t="shared" si="90"/>
        <v>0</v>
      </c>
      <c r="W259" s="4" t="str">
        <f t="shared" si="91"/>
        <v/>
      </c>
      <c r="X259" s="4" t="e">
        <f t="shared" si="106"/>
        <v>#VALUE!</v>
      </c>
      <c r="Y259" s="4">
        <f t="shared" si="92"/>
        <v>0</v>
      </c>
      <c r="Z259" s="4">
        <f t="shared" si="107"/>
        <v>0</v>
      </c>
      <c r="AA259" s="4" t="e">
        <f t="shared" si="93"/>
        <v>#VALUE!</v>
      </c>
      <c r="AB259" s="4" t="e">
        <f t="shared" si="94"/>
        <v>#VALUE!</v>
      </c>
      <c r="AC259" s="4" t="e">
        <f t="shared" si="110"/>
        <v>#VALUE!</v>
      </c>
      <c r="AD259" s="4" t="e">
        <f t="shared" si="95"/>
        <v>#VALUE!</v>
      </c>
      <c r="AE259" s="4" t="e">
        <f t="shared" si="111"/>
        <v>#VALUE!</v>
      </c>
      <c r="AF259" s="4" t="e">
        <f t="shared" si="96"/>
        <v>#VALUE!</v>
      </c>
      <c r="AG259" s="4" t="e">
        <f t="shared" si="97"/>
        <v>#VALUE!</v>
      </c>
      <c r="AH259" s="4" t="e">
        <f t="shared" si="98"/>
        <v>#VALUE!</v>
      </c>
      <c r="AI259" s="4" t="e">
        <f t="shared" si="99"/>
        <v>#VALUE!</v>
      </c>
      <c r="AJ259" s="4" t="e">
        <f t="shared" si="100"/>
        <v>#VALUE!</v>
      </c>
      <c r="AK259" s="4" t="e">
        <f t="shared" si="101"/>
        <v>#VALUE!</v>
      </c>
      <c r="AL259" s="4" t="e">
        <f t="shared" si="102"/>
        <v>#VALUE!</v>
      </c>
    </row>
    <row r="260" spans="1:38" ht="13.8" thickBot="1" x14ac:dyDescent="0.3">
      <c r="A260" s="350"/>
      <c r="B260" s="351"/>
      <c r="C260" s="351"/>
      <c r="D260" s="560"/>
      <c r="E260" s="561"/>
      <c r="F260" s="351"/>
      <c r="G260" s="354"/>
      <c r="H260" s="357"/>
      <c r="I260" s="353"/>
      <c r="J260" s="354"/>
      <c r="K260" s="65"/>
      <c r="L260" s="61" t="str">
        <f t="shared" si="103"/>
        <v/>
      </c>
      <c r="M260" s="4" t="str">
        <f t="shared" si="104"/>
        <v/>
      </c>
      <c r="N260" s="4" t="str">
        <f>IF(U260&lt;MIN($D$5,$D$10),"",INDEX($U$35:$Z251,1,B260+1))</f>
        <v/>
      </c>
      <c r="O260" s="5" t="str">
        <f t="shared" si="105"/>
        <v/>
      </c>
      <c r="P260" s="5">
        <f t="shared" si="88"/>
        <v>0</v>
      </c>
      <c r="Q260" s="351"/>
      <c r="R260" s="351"/>
      <c r="S260" s="19" t="str">
        <f t="shared" si="108"/>
        <v/>
      </c>
      <c r="T260" s="62" t="str">
        <f t="shared" si="109"/>
        <v/>
      </c>
      <c r="U260" s="25">
        <f t="shared" si="89"/>
        <v>0</v>
      </c>
      <c r="V260" s="21">
        <f t="shared" si="90"/>
        <v>0</v>
      </c>
      <c r="W260" s="4" t="str">
        <f t="shared" si="91"/>
        <v/>
      </c>
      <c r="X260" s="4" t="e">
        <f t="shared" si="106"/>
        <v>#VALUE!</v>
      </c>
      <c r="Y260" s="4">
        <f t="shared" si="92"/>
        <v>0</v>
      </c>
      <c r="Z260" s="4">
        <f t="shared" si="107"/>
        <v>0</v>
      </c>
      <c r="AA260" s="4" t="e">
        <f t="shared" si="93"/>
        <v>#VALUE!</v>
      </c>
      <c r="AB260" s="4" t="e">
        <f t="shared" si="94"/>
        <v>#VALUE!</v>
      </c>
      <c r="AC260" s="4" t="e">
        <f t="shared" si="110"/>
        <v>#VALUE!</v>
      </c>
      <c r="AD260" s="4" t="e">
        <f t="shared" si="95"/>
        <v>#VALUE!</v>
      </c>
      <c r="AE260" s="4" t="e">
        <f t="shared" si="111"/>
        <v>#VALUE!</v>
      </c>
      <c r="AF260" s="4" t="e">
        <f t="shared" si="96"/>
        <v>#VALUE!</v>
      </c>
      <c r="AG260" s="4" t="e">
        <f t="shared" si="97"/>
        <v>#VALUE!</v>
      </c>
      <c r="AH260" s="4" t="e">
        <f t="shared" si="98"/>
        <v>#VALUE!</v>
      </c>
      <c r="AI260" s="4" t="e">
        <f t="shared" si="99"/>
        <v>#VALUE!</v>
      </c>
      <c r="AJ260" s="4" t="e">
        <f t="shared" si="100"/>
        <v>#VALUE!</v>
      </c>
      <c r="AK260" s="4" t="e">
        <f t="shared" si="101"/>
        <v>#VALUE!</v>
      </c>
      <c r="AL260" s="4" t="e">
        <f t="shared" si="102"/>
        <v>#VALUE!</v>
      </c>
    </row>
    <row r="261" spans="1:38" ht="13.8" thickBot="1" x14ac:dyDescent="0.3">
      <c r="A261" s="350"/>
      <c r="B261" s="351"/>
      <c r="C261" s="351"/>
      <c r="D261" s="560"/>
      <c r="E261" s="561"/>
      <c r="F261" s="351"/>
      <c r="G261" s="354"/>
      <c r="H261" s="357"/>
      <c r="I261" s="353"/>
      <c r="J261" s="354"/>
      <c r="K261" s="65"/>
      <c r="L261" s="61" t="str">
        <f t="shared" si="103"/>
        <v/>
      </c>
      <c r="M261" s="4" t="str">
        <f t="shared" si="104"/>
        <v/>
      </c>
      <c r="N261" s="4" t="str">
        <f>IF(U261&lt;MIN($D$5,$D$10),"",INDEX($U$35:$Z252,1,B261+1))</f>
        <v/>
      </c>
      <c r="O261" s="5" t="str">
        <f t="shared" si="105"/>
        <v/>
      </c>
      <c r="P261" s="5">
        <f t="shared" si="88"/>
        <v>0</v>
      </c>
      <c r="Q261" s="351"/>
      <c r="R261" s="351"/>
      <c r="S261" s="19" t="str">
        <f t="shared" si="108"/>
        <v/>
      </c>
      <c r="T261" s="62" t="str">
        <f t="shared" si="109"/>
        <v/>
      </c>
      <c r="U261" s="25">
        <f t="shared" si="89"/>
        <v>0</v>
      </c>
      <c r="V261" s="21">
        <f t="shared" si="90"/>
        <v>0</v>
      </c>
      <c r="W261" s="4" t="str">
        <f t="shared" si="91"/>
        <v/>
      </c>
      <c r="X261" s="4" t="e">
        <f t="shared" si="106"/>
        <v>#VALUE!</v>
      </c>
      <c r="Y261" s="4">
        <f t="shared" si="92"/>
        <v>0</v>
      </c>
      <c r="Z261" s="4">
        <f t="shared" si="107"/>
        <v>0</v>
      </c>
      <c r="AA261" s="4" t="e">
        <f t="shared" si="93"/>
        <v>#VALUE!</v>
      </c>
      <c r="AB261" s="4" t="e">
        <f t="shared" si="94"/>
        <v>#VALUE!</v>
      </c>
      <c r="AC261" s="4" t="e">
        <f t="shared" si="110"/>
        <v>#VALUE!</v>
      </c>
      <c r="AD261" s="4" t="e">
        <f t="shared" si="95"/>
        <v>#VALUE!</v>
      </c>
      <c r="AE261" s="4" t="e">
        <f t="shared" si="111"/>
        <v>#VALUE!</v>
      </c>
      <c r="AF261" s="4" t="e">
        <f t="shared" si="96"/>
        <v>#VALUE!</v>
      </c>
      <c r="AG261" s="4" t="e">
        <f t="shared" si="97"/>
        <v>#VALUE!</v>
      </c>
      <c r="AH261" s="4" t="e">
        <f t="shared" si="98"/>
        <v>#VALUE!</v>
      </c>
      <c r="AI261" s="4" t="e">
        <f t="shared" si="99"/>
        <v>#VALUE!</v>
      </c>
      <c r="AJ261" s="4" t="e">
        <f t="shared" si="100"/>
        <v>#VALUE!</v>
      </c>
      <c r="AK261" s="4" t="e">
        <f t="shared" si="101"/>
        <v>#VALUE!</v>
      </c>
      <c r="AL261" s="4" t="e">
        <f t="shared" si="102"/>
        <v>#VALUE!</v>
      </c>
    </row>
    <row r="262" spans="1:38" ht="13.8" thickBot="1" x14ac:dyDescent="0.3">
      <c r="A262" s="350"/>
      <c r="B262" s="351"/>
      <c r="C262" s="351"/>
      <c r="D262" s="560"/>
      <c r="E262" s="561"/>
      <c r="F262" s="351"/>
      <c r="G262" s="354"/>
      <c r="H262" s="357"/>
      <c r="I262" s="353"/>
      <c r="J262" s="354"/>
      <c r="K262" s="65"/>
      <c r="L262" s="61" t="str">
        <f t="shared" si="103"/>
        <v/>
      </c>
      <c r="M262" s="4" t="str">
        <f t="shared" si="104"/>
        <v/>
      </c>
      <c r="N262" s="4" t="str">
        <f>IF(U262&lt;MIN($D$5,$D$10),"",INDEX($U$35:$Z253,1,B262+1))</f>
        <v/>
      </c>
      <c r="O262" s="5" t="str">
        <f t="shared" si="105"/>
        <v/>
      </c>
      <c r="P262" s="5">
        <f t="shared" si="88"/>
        <v>0</v>
      </c>
      <c r="Q262" s="351"/>
      <c r="R262" s="351"/>
      <c r="S262" s="19" t="str">
        <f t="shared" si="108"/>
        <v/>
      </c>
      <c r="T262" s="62" t="str">
        <f t="shared" si="109"/>
        <v/>
      </c>
      <c r="U262" s="25">
        <f t="shared" si="89"/>
        <v>0</v>
      </c>
      <c r="V262" s="21">
        <f t="shared" si="90"/>
        <v>0</v>
      </c>
      <c r="W262" s="4" t="str">
        <f t="shared" si="91"/>
        <v/>
      </c>
      <c r="X262" s="4" t="e">
        <f t="shared" si="106"/>
        <v>#VALUE!</v>
      </c>
      <c r="Y262" s="4">
        <f t="shared" si="92"/>
        <v>0</v>
      </c>
      <c r="Z262" s="4">
        <f t="shared" si="107"/>
        <v>0</v>
      </c>
      <c r="AA262" s="4" t="e">
        <f t="shared" si="93"/>
        <v>#VALUE!</v>
      </c>
      <c r="AB262" s="4" t="e">
        <f t="shared" si="94"/>
        <v>#VALUE!</v>
      </c>
      <c r="AC262" s="4" t="e">
        <f t="shared" si="110"/>
        <v>#VALUE!</v>
      </c>
      <c r="AD262" s="4" t="e">
        <f t="shared" si="95"/>
        <v>#VALUE!</v>
      </c>
      <c r="AE262" s="4" t="e">
        <f t="shared" si="111"/>
        <v>#VALUE!</v>
      </c>
      <c r="AF262" s="4" t="e">
        <f t="shared" si="96"/>
        <v>#VALUE!</v>
      </c>
      <c r="AG262" s="4" t="e">
        <f t="shared" si="97"/>
        <v>#VALUE!</v>
      </c>
      <c r="AH262" s="4" t="e">
        <f t="shared" si="98"/>
        <v>#VALUE!</v>
      </c>
      <c r="AI262" s="4" t="e">
        <f t="shared" si="99"/>
        <v>#VALUE!</v>
      </c>
      <c r="AJ262" s="4" t="e">
        <f t="shared" si="100"/>
        <v>#VALUE!</v>
      </c>
      <c r="AK262" s="4" t="e">
        <f t="shared" si="101"/>
        <v>#VALUE!</v>
      </c>
      <c r="AL262" s="4" t="e">
        <f t="shared" si="102"/>
        <v>#VALUE!</v>
      </c>
    </row>
    <row r="263" spans="1:38" ht="13.8" thickBot="1" x14ac:dyDescent="0.3">
      <c r="A263" s="350"/>
      <c r="B263" s="351"/>
      <c r="C263" s="351"/>
      <c r="D263" s="560"/>
      <c r="E263" s="561"/>
      <c r="F263" s="351"/>
      <c r="G263" s="354"/>
      <c r="H263" s="357"/>
      <c r="I263" s="353"/>
      <c r="J263" s="354"/>
      <c r="K263" s="65"/>
      <c r="L263" s="61" t="str">
        <f t="shared" si="103"/>
        <v/>
      </c>
      <c r="M263" s="4" t="str">
        <f t="shared" si="104"/>
        <v/>
      </c>
      <c r="N263" s="4" t="str">
        <f>IF(U263&lt;MIN($D$5,$D$10),"",INDEX($U$35:$Z254,1,B263+1))</f>
        <v/>
      </c>
      <c r="O263" s="5" t="str">
        <f t="shared" si="105"/>
        <v/>
      </c>
      <c r="P263" s="5">
        <f t="shared" si="88"/>
        <v>0</v>
      </c>
      <c r="Q263" s="351"/>
      <c r="R263" s="351"/>
      <c r="S263" s="19" t="str">
        <f t="shared" si="108"/>
        <v/>
      </c>
      <c r="T263" s="62" t="str">
        <f t="shared" si="109"/>
        <v/>
      </c>
      <c r="U263" s="25">
        <f t="shared" si="89"/>
        <v>0</v>
      </c>
      <c r="V263" s="21">
        <f t="shared" si="90"/>
        <v>0</v>
      </c>
      <c r="W263" s="4" t="str">
        <f t="shared" si="91"/>
        <v/>
      </c>
      <c r="X263" s="4" t="e">
        <f t="shared" si="106"/>
        <v>#VALUE!</v>
      </c>
      <c r="Y263" s="4">
        <f t="shared" si="92"/>
        <v>0</v>
      </c>
      <c r="Z263" s="4">
        <f t="shared" si="107"/>
        <v>0</v>
      </c>
      <c r="AA263" s="4" t="e">
        <f t="shared" si="93"/>
        <v>#VALUE!</v>
      </c>
      <c r="AB263" s="4" t="e">
        <f t="shared" si="94"/>
        <v>#VALUE!</v>
      </c>
      <c r="AC263" s="4" t="e">
        <f t="shared" si="110"/>
        <v>#VALUE!</v>
      </c>
      <c r="AD263" s="4" t="e">
        <f t="shared" si="95"/>
        <v>#VALUE!</v>
      </c>
      <c r="AE263" s="4" t="e">
        <f t="shared" si="111"/>
        <v>#VALUE!</v>
      </c>
      <c r="AF263" s="4" t="e">
        <f t="shared" si="96"/>
        <v>#VALUE!</v>
      </c>
      <c r="AG263" s="4" t="e">
        <f t="shared" si="97"/>
        <v>#VALUE!</v>
      </c>
      <c r="AH263" s="4" t="e">
        <f t="shared" si="98"/>
        <v>#VALUE!</v>
      </c>
      <c r="AI263" s="4" t="e">
        <f t="shared" si="99"/>
        <v>#VALUE!</v>
      </c>
      <c r="AJ263" s="4" t="e">
        <f t="shared" si="100"/>
        <v>#VALUE!</v>
      </c>
      <c r="AK263" s="4" t="e">
        <f t="shared" si="101"/>
        <v>#VALUE!</v>
      </c>
      <c r="AL263" s="4" t="e">
        <f t="shared" si="102"/>
        <v>#VALUE!</v>
      </c>
    </row>
    <row r="264" spans="1:38" ht="13.8" thickBot="1" x14ac:dyDescent="0.3">
      <c r="A264" s="350"/>
      <c r="B264" s="351"/>
      <c r="C264" s="351"/>
      <c r="D264" s="560"/>
      <c r="E264" s="561"/>
      <c r="F264" s="351"/>
      <c r="G264" s="354"/>
      <c r="H264" s="357"/>
      <c r="I264" s="353"/>
      <c r="J264" s="354"/>
      <c r="K264" s="65"/>
      <c r="L264" s="61" t="str">
        <f t="shared" si="103"/>
        <v/>
      </c>
      <c r="M264" s="4" t="str">
        <f t="shared" si="104"/>
        <v/>
      </c>
      <c r="N264" s="4" t="str">
        <f>IF(U264&lt;MIN($D$5,$D$10),"",INDEX($U$35:$Z255,1,B264+1))</f>
        <v/>
      </c>
      <c r="O264" s="5" t="str">
        <f t="shared" si="105"/>
        <v/>
      </c>
      <c r="P264" s="5">
        <f t="shared" si="88"/>
        <v>0</v>
      </c>
      <c r="Q264" s="351"/>
      <c r="R264" s="351"/>
      <c r="S264" s="19" t="str">
        <f t="shared" si="108"/>
        <v/>
      </c>
      <c r="T264" s="62" t="str">
        <f t="shared" si="109"/>
        <v/>
      </c>
      <c r="U264" s="25">
        <f t="shared" si="89"/>
        <v>0</v>
      </c>
      <c r="V264" s="21">
        <f t="shared" si="90"/>
        <v>0</v>
      </c>
      <c r="W264" s="4" t="str">
        <f t="shared" si="91"/>
        <v/>
      </c>
      <c r="X264" s="4" t="e">
        <f t="shared" si="106"/>
        <v>#VALUE!</v>
      </c>
      <c r="Y264" s="4">
        <f t="shared" si="92"/>
        <v>0</v>
      </c>
      <c r="Z264" s="4">
        <f t="shared" si="107"/>
        <v>0</v>
      </c>
      <c r="AA264" s="4" t="e">
        <f t="shared" si="93"/>
        <v>#VALUE!</v>
      </c>
      <c r="AB264" s="4" t="e">
        <f t="shared" si="94"/>
        <v>#VALUE!</v>
      </c>
      <c r="AC264" s="4" t="e">
        <f t="shared" si="110"/>
        <v>#VALUE!</v>
      </c>
      <c r="AD264" s="4" t="e">
        <f t="shared" si="95"/>
        <v>#VALUE!</v>
      </c>
      <c r="AE264" s="4" t="e">
        <f t="shared" si="111"/>
        <v>#VALUE!</v>
      </c>
      <c r="AF264" s="4" t="e">
        <f t="shared" si="96"/>
        <v>#VALUE!</v>
      </c>
      <c r="AG264" s="4" t="e">
        <f t="shared" si="97"/>
        <v>#VALUE!</v>
      </c>
      <c r="AH264" s="4" t="e">
        <f t="shared" si="98"/>
        <v>#VALUE!</v>
      </c>
      <c r="AI264" s="4" t="e">
        <f t="shared" si="99"/>
        <v>#VALUE!</v>
      </c>
      <c r="AJ264" s="4" t="e">
        <f t="shared" si="100"/>
        <v>#VALUE!</v>
      </c>
      <c r="AK264" s="4" t="e">
        <f t="shared" si="101"/>
        <v>#VALUE!</v>
      </c>
      <c r="AL264" s="4" t="e">
        <f t="shared" si="102"/>
        <v>#VALUE!</v>
      </c>
    </row>
    <row r="265" spans="1:38" ht="13.8" thickBot="1" x14ac:dyDescent="0.3">
      <c r="A265" s="350"/>
      <c r="B265" s="351"/>
      <c r="C265" s="351"/>
      <c r="D265" s="560"/>
      <c r="E265" s="561"/>
      <c r="F265" s="351"/>
      <c r="G265" s="354"/>
      <c r="H265" s="357"/>
      <c r="I265" s="353"/>
      <c r="J265" s="354"/>
      <c r="K265" s="65"/>
      <c r="L265" s="61" t="str">
        <f t="shared" si="103"/>
        <v/>
      </c>
      <c r="M265" s="4" t="str">
        <f t="shared" si="104"/>
        <v/>
      </c>
      <c r="N265" s="4" t="str">
        <f>IF(U265&lt;MIN($D$5,$D$10),"",INDEX($U$35:$Z256,1,B265+1))</f>
        <v/>
      </c>
      <c r="O265" s="5" t="str">
        <f t="shared" si="105"/>
        <v/>
      </c>
      <c r="P265" s="5">
        <f t="shared" si="88"/>
        <v>0</v>
      </c>
      <c r="Q265" s="351"/>
      <c r="R265" s="351"/>
      <c r="S265" s="19" t="str">
        <f t="shared" si="108"/>
        <v/>
      </c>
      <c r="T265" s="62" t="str">
        <f t="shared" si="109"/>
        <v/>
      </c>
      <c r="U265" s="25">
        <f t="shared" si="89"/>
        <v>0</v>
      </c>
      <c r="V265" s="21">
        <f t="shared" si="90"/>
        <v>0</v>
      </c>
      <c r="W265" s="4" t="str">
        <f t="shared" si="91"/>
        <v/>
      </c>
      <c r="X265" s="4" t="e">
        <f t="shared" si="106"/>
        <v>#VALUE!</v>
      </c>
      <c r="Y265" s="4">
        <f t="shared" si="92"/>
        <v>0</v>
      </c>
      <c r="Z265" s="4">
        <f t="shared" si="107"/>
        <v>0</v>
      </c>
      <c r="AA265" s="4" t="e">
        <f t="shared" si="93"/>
        <v>#VALUE!</v>
      </c>
      <c r="AB265" s="4" t="e">
        <f t="shared" si="94"/>
        <v>#VALUE!</v>
      </c>
      <c r="AC265" s="4" t="e">
        <f t="shared" si="110"/>
        <v>#VALUE!</v>
      </c>
      <c r="AD265" s="4" t="e">
        <f t="shared" si="95"/>
        <v>#VALUE!</v>
      </c>
      <c r="AE265" s="4" t="e">
        <f t="shared" si="111"/>
        <v>#VALUE!</v>
      </c>
      <c r="AF265" s="4" t="e">
        <f t="shared" si="96"/>
        <v>#VALUE!</v>
      </c>
      <c r="AG265" s="4" t="e">
        <f t="shared" si="97"/>
        <v>#VALUE!</v>
      </c>
      <c r="AH265" s="4" t="e">
        <f t="shared" si="98"/>
        <v>#VALUE!</v>
      </c>
      <c r="AI265" s="4" t="e">
        <f t="shared" si="99"/>
        <v>#VALUE!</v>
      </c>
      <c r="AJ265" s="4" t="e">
        <f t="shared" si="100"/>
        <v>#VALUE!</v>
      </c>
      <c r="AK265" s="4" t="e">
        <f t="shared" si="101"/>
        <v>#VALUE!</v>
      </c>
      <c r="AL265" s="4" t="e">
        <f t="shared" si="102"/>
        <v>#VALUE!</v>
      </c>
    </row>
    <row r="266" spans="1:38" ht="13.8" thickBot="1" x14ac:dyDescent="0.3">
      <c r="A266" s="350"/>
      <c r="B266" s="351"/>
      <c r="C266" s="351"/>
      <c r="D266" s="560"/>
      <c r="E266" s="561"/>
      <c r="F266" s="351"/>
      <c r="G266" s="354"/>
      <c r="H266" s="357"/>
      <c r="I266" s="353"/>
      <c r="J266" s="354"/>
      <c r="K266" s="65"/>
      <c r="L266" s="61" t="str">
        <f t="shared" si="103"/>
        <v/>
      </c>
      <c r="M266" s="4" t="str">
        <f t="shared" si="104"/>
        <v/>
      </c>
      <c r="N266" s="4" t="str">
        <f>IF(U266&lt;MIN($D$5,$D$10),"",INDEX($U$35:$Z257,1,B266+1))</f>
        <v/>
      </c>
      <c r="O266" s="5" t="str">
        <f t="shared" si="105"/>
        <v/>
      </c>
      <c r="P266" s="5">
        <f t="shared" si="88"/>
        <v>0</v>
      </c>
      <c r="Q266" s="351"/>
      <c r="R266" s="351"/>
      <c r="S266" s="19" t="str">
        <f t="shared" si="108"/>
        <v/>
      </c>
      <c r="T266" s="62" t="str">
        <f t="shared" si="109"/>
        <v/>
      </c>
      <c r="U266" s="25">
        <f t="shared" si="89"/>
        <v>0</v>
      </c>
      <c r="V266" s="21">
        <f t="shared" si="90"/>
        <v>0</v>
      </c>
      <c r="W266" s="4" t="str">
        <f t="shared" si="91"/>
        <v/>
      </c>
      <c r="X266" s="4" t="e">
        <f t="shared" si="106"/>
        <v>#VALUE!</v>
      </c>
      <c r="Y266" s="4">
        <f t="shared" si="92"/>
        <v>0</v>
      </c>
      <c r="Z266" s="4">
        <f t="shared" si="107"/>
        <v>0</v>
      </c>
      <c r="AA266" s="4" t="e">
        <f t="shared" si="93"/>
        <v>#VALUE!</v>
      </c>
      <c r="AB266" s="4" t="e">
        <f t="shared" si="94"/>
        <v>#VALUE!</v>
      </c>
      <c r="AC266" s="4" t="e">
        <f t="shared" si="110"/>
        <v>#VALUE!</v>
      </c>
      <c r="AD266" s="4" t="e">
        <f t="shared" si="95"/>
        <v>#VALUE!</v>
      </c>
      <c r="AE266" s="4" t="e">
        <f t="shared" si="111"/>
        <v>#VALUE!</v>
      </c>
      <c r="AF266" s="4" t="e">
        <f t="shared" si="96"/>
        <v>#VALUE!</v>
      </c>
      <c r="AG266" s="4" t="e">
        <f t="shared" si="97"/>
        <v>#VALUE!</v>
      </c>
      <c r="AH266" s="4" t="e">
        <f t="shared" si="98"/>
        <v>#VALUE!</v>
      </c>
      <c r="AI266" s="4" t="e">
        <f t="shared" si="99"/>
        <v>#VALUE!</v>
      </c>
      <c r="AJ266" s="4" t="e">
        <f t="shared" si="100"/>
        <v>#VALUE!</v>
      </c>
      <c r="AK266" s="4" t="e">
        <f t="shared" si="101"/>
        <v>#VALUE!</v>
      </c>
      <c r="AL266" s="4" t="e">
        <f t="shared" si="102"/>
        <v>#VALUE!</v>
      </c>
    </row>
    <row r="267" spans="1:38" ht="13.8" thickBot="1" x14ac:dyDescent="0.3">
      <c r="A267" s="350"/>
      <c r="B267" s="351"/>
      <c r="C267" s="351"/>
      <c r="D267" s="560"/>
      <c r="E267" s="561"/>
      <c r="F267" s="351"/>
      <c r="G267" s="354"/>
      <c r="H267" s="357"/>
      <c r="I267" s="353"/>
      <c r="J267" s="354"/>
      <c r="K267" s="65"/>
      <c r="L267" s="61" t="str">
        <f t="shared" si="103"/>
        <v/>
      </c>
      <c r="M267" s="4" t="str">
        <f t="shared" si="104"/>
        <v/>
      </c>
      <c r="N267" s="4" t="str">
        <f>IF(U267&lt;MIN($D$5,$D$10),"",INDEX($U$35:$Z258,1,B267+1))</f>
        <v/>
      </c>
      <c r="O267" s="5" t="str">
        <f t="shared" si="105"/>
        <v/>
      </c>
      <c r="P267" s="5">
        <f t="shared" si="88"/>
        <v>0</v>
      </c>
      <c r="Q267" s="351"/>
      <c r="R267" s="351"/>
      <c r="S267" s="19" t="str">
        <f t="shared" si="108"/>
        <v/>
      </c>
      <c r="T267" s="62" t="str">
        <f t="shared" si="109"/>
        <v/>
      </c>
      <c r="U267" s="25">
        <f t="shared" si="89"/>
        <v>0</v>
      </c>
      <c r="V267" s="21">
        <f t="shared" si="90"/>
        <v>0</v>
      </c>
      <c r="W267" s="4" t="str">
        <f t="shared" si="91"/>
        <v/>
      </c>
      <c r="X267" s="4" t="e">
        <f t="shared" si="106"/>
        <v>#VALUE!</v>
      </c>
      <c r="Y267" s="4">
        <f t="shared" si="92"/>
        <v>0</v>
      </c>
      <c r="Z267" s="4">
        <f t="shared" si="107"/>
        <v>0</v>
      </c>
      <c r="AA267" s="4" t="e">
        <f t="shared" si="93"/>
        <v>#VALUE!</v>
      </c>
      <c r="AB267" s="4" t="e">
        <f t="shared" si="94"/>
        <v>#VALUE!</v>
      </c>
      <c r="AC267" s="4" t="e">
        <f t="shared" si="110"/>
        <v>#VALUE!</v>
      </c>
      <c r="AD267" s="4" t="e">
        <f t="shared" si="95"/>
        <v>#VALUE!</v>
      </c>
      <c r="AE267" s="4" t="e">
        <f t="shared" si="111"/>
        <v>#VALUE!</v>
      </c>
      <c r="AF267" s="4" t="e">
        <f t="shared" si="96"/>
        <v>#VALUE!</v>
      </c>
      <c r="AG267" s="4" t="e">
        <f t="shared" si="97"/>
        <v>#VALUE!</v>
      </c>
      <c r="AH267" s="4" t="e">
        <f t="shared" si="98"/>
        <v>#VALUE!</v>
      </c>
      <c r="AI267" s="4" t="e">
        <f t="shared" si="99"/>
        <v>#VALUE!</v>
      </c>
      <c r="AJ267" s="4" t="e">
        <f t="shared" si="100"/>
        <v>#VALUE!</v>
      </c>
      <c r="AK267" s="4" t="e">
        <f t="shared" si="101"/>
        <v>#VALUE!</v>
      </c>
      <c r="AL267" s="4" t="e">
        <f t="shared" si="102"/>
        <v>#VALUE!</v>
      </c>
    </row>
    <row r="268" spans="1:38" ht="13.8" thickBot="1" x14ac:dyDescent="0.3">
      <c r="A268" s="350"/>
      <c r="B268" s="351"/>
      <c r="C268" s="351"/>
      <c r="D268" s="560"/>
      <c r="E268" s="561"/>
      <c r="F268" s="351"/>
      <c r="G268" s="354"/>
      <c r="H268" s="357"/>
      <c r="I268" s="353"/>
      <c r="J268" s="354"/>
      <c r="K268" s="65"/>
      <c r="L268" s="61" t="str">
        <f t="shared" si="103"/>
        <v/>
      </c>
      <c r="M268" s="4" t="str">
        <f t="shared" si="104"/>
        <v/>
      </c>
      <c r="N268" s="4" t="str">
        <f>IF(U268&lt;MIN($D$5,$D$10),"",INDEX($U$35:$Z259,1,B268+1))</f>
        <v/>
      </c>
      <c r="O268" s="5" t="str">
        <f t="shared" si="105"/>
        <v/>
      </c>
      <c r="P268" s="5">
        <f t="shared" si="88"/>
        <v>0</v>
      </c>
      <c r="Q268" s="351"/>
      <c r="R268" s="351"/>
      <c r="S268" s="19" t="str">
        <f t="shared" si="108"/>
        <v/>
      </c>
      <c r="T268" s="62" t="str">
        <f t="shared" si="109"/>
        <v/>
      </c>
      <c r="U268" s="25">
        <f t="shared" si="89"/>
        <v>0</v>
      </c>
      <c r="V268" s="21">
        <f t="shared" si="90"/>
        <v>0</v>
      </c>
      <c r="W268" s="4" t="str">
        <f t="shared" si="91"/>
        <v/>
      </c>
      <c r="X268" s="4" t="e">
        <f t="shared" si="106"/>
        <v>#VALUE!</v>
      </c>
      <c r="Y268" s="4">
        <f t="shared" si="92"/>
        <v>0</v>
      </c>
      <c r="Z268" s="4">
        <f t="shared" si="107"/>
        <v>0</v>
      </c>
      <c r="AA268" s="4" t="e">
        <f t="shared" si="93"/>
        <v>#VALUE!</v>
      </c>
      <c r="AB268" s="4" t="e">
        <f t="shared" si="94"/>
        <v>#VALUE!</v>
      </c>
      <c r="AC268" s="4" t="e">
        <f t="shared" si="110"/>
        <v>#VALUE!</v>
      </c>
      <c r="AD268" s="4" t="e">
        <f t="shared" si="95"/>
        <v>#VALUE!</v>
      </c>
      <c r="AE268" s="4" t="e">
        <f t="shared" si="111"/>
        <v>#VALUE!</v>
      </c>
      <c r="AF268" s="4" t="e">
        <f t="shared" si="96"/>
        <v>#VALUE!</v>
      </c>
      <c r="AG268" s="4" t="e">
        <f t="shared" si="97"/>
        <v>#VALUE!</v>
      </c>
      <c r="AH268" s="4" t="e">
        <f t="shared" si="98"/>
        <v>#VALUE!</v>
      </c>
      <c r="AI268" s="4" t="e">
        <f t="shared" si="99"/>
        <v>#VALUE!</v>
      </c>
      <c r="AJ268" s="4" t="e">
        <f t="shared" si="100"/>
        <v>#VALUE!</v>
      </c>
      <c r="AK268" s="4" t="e">
        <f t="shared" si="101"/>
        <v>#VALUE!</v>
      </c>
      <c r="AL268" s="4" t="e">
        <f t="shared" si="102"/>
        <v>#VALUE!</v>
      </c>
    </row>
    <row r="269" spans="1:38" ht="13.8" thickBot="1" x14ac:dyDescent="0.3">
      <c r="A269" s="350"/>
      <c r="B269" s="351"/>
      <c r="C269" s="351"/>
      <c r="D269" s="560"/>
      <c r="E269" s="561"/>
      <c r="F269" s="351"/>
      <c r="G269" s="354"/>
      <c r="H269" s="357"/>
      <c r="I269" s="353"/>
      <c r="J269" s="354"/>
      <c r="K269" s="65"/>
      <c r="L269" s="61" t="str">
        <f t="shared" si="103"/>
        <v/>
      </c>
      <c r="M269" s="4" t="str">
        <f t="shared" si="104"/>
        <v/>
      </c>
      <c r="N269" s="4" t="str">
        <f>IF(U269&lt;MIN($D$5,$D$10),"",INDEX($U$35:$Z260,1,B269+1))</f>
        <v/>
      </c>
      <c r="O269" s="5" t="str">
        <f t="shared" si="105"/>
        <v/>
      </c>
      <c r="P269" s="5">
        <f t="shared" si="88"/>
        <v>0</v>
      </c>
      <c r="Q269" s="351"/>
      <c r="R269" s="351"/>
      <c r="S269" s="19" t="str">
        <f t="shared" si="108"/>
        <v/>
      </c>
      <c r="T269" s="62" t="str">
        <f t="shared" si="109"/>
        <v/>
      </c>
      <c r="U269" s="25">
        <f t="shared" si="89"/>
        <v>0</v>
      </c>
      <c r="V269" s="21">
        <f t="shared" si="90"/>
        <v>0</v>
      </c>
      <c r="W269" s="4" t="str">
        <f t="shared" si="91"/>
        <v/>
      </c>
      <c r="X269" s="4" t="e">
        <f t="shared" si="106"/>
        <v>#VALUE!</v>
      </c>
      <c r="Y269" s="4">
        <f t="shared" si="92"/>
        <v>0</v>
      </c>
      <c r="Z269" s="4">
        <f t="shared" si="107"/>
        <v>0</v>
      </c>
      <c r="AA269" s="4" t="e">
        <f t="shared" si="93"/>
        <v>#VALUE!</v>
      </c>
      <c r="AB269" s="4" t="e">
        <f t="shared" si="94"/>
        <v>#VALUE!</v>
      </c>
      <c r="AC269" s="4" t="e">
        <f t="shared" si="110"/>
        <v>#VALUE!</v>
      </c>
      <c r="AD269" s="4" t="e">
        <f t="shared" si="95"/>
        <v>#VALUE!</v>
      </c>
      <c r="AE269" s="4" t="e">
        <f t="shared" si="111"/>
        <v>#VALUE!</v>
      </c>
      <c r="AF269" s="4" t="e">
        <f t="shared" si="96"/>
        <v>#VALUE!</v>
      </c>
      <c r="AG269" s="4" t="e">
        <f t="shared" si="97"/>
        <v>#VALUE!</v>
      </c>
      <c r="AH269" s="4" t="e">
        <f t="shared" si="98"/>
        <v>#VALUE!</v>
      </c>
      <c r="AI269" s="4" t="e">
        <f t="shared" si="99"/>
        <v>#VALUE!</v>
      </c>
      <c r="AJ269" s="4" t="e">
        <f t="shared" si="100"/>
        <v>#VALUE!</v>
      </c>
      <c r="AK269" s="4" t="e">
        <f t="shared" si="101"/>
        <v>#VALUE!</v>
      </c>
      <c r="AL269" s="4" t="e">
        <f t="shared" si="102"/>
        <v>#VALUE!</v>
      </c>
    </row>
    <row r="270" spans="1:38" ht="13.8" thickBot="1" x14ac:dyDescent="0.3">
      <c r="A270" s="350"/>
      <c r="B270" s="351"/>
      <c r="C270" s="351"/>
      <c r="D270" s="560"/>
      <c r="E270" s="561"/>
      <c r="F270" s="351"/>
      <c r="G270" s="354"/>
      <c r="H270" s="357"/>
      <c r="I270" s="353"/>
      <c r="J270" s="354"/>
      <c r="K270" s="65"/>
      <c r="L270" s="61" t="str">
        <f t="shared" si="103"/>
        <v/>
      </c>
      <c r="M270" s="4" t="str">
        <f t="shared" si="104"/>
        <v/>
      </c>
      <c r="N270" s="4" t="str">
        <f>IF(U270&lt;MIN($D$5,$D$10),"",INDEX($U$35:$Z261,1,B270+1))</f>
        <v/>
      </c>
      <c r="O270" s="5" t="str">
        <f t="shared" si="105"/>
        <v/>
      </c>
      <c r="P270" s="5">
        <f t="shared" si="88"/>
        <v>0</v>
      </c>
      <c r="Q270" s="351"/>
      <c r="R270" s="351"/>
      <c r="S270" s="19" t="str">
        <f t="shared" si="108"/>
        <v/>
      </c>
      <c r="T270" s="62" t="str">
        <f t="shared" si="109"/>
        <v/>
      </c>
      <c r="U270" s="25">
        <f t="shared" si="89"/>
        <v>0</v>
      </c>
      <c r="V270" s="21">
        <f t="shared" si="90"/>
        <v>0</v>
      </c>
      <c r="W270" s="4" t="str">
        <f t="shared" si="91"/>
        <v/>
      </c>
      <c r="X270" s="4" t="e">
        <f t="shared" si="106"/>
        <v>#VALUE!</v>
      </c>
      <c r="Y270" s="4">
        <f t="shared" si="92"/>
        <v>0</v>
      </c>
      <c r="Z270" s="4">
        <f t="shared" si="107"/>
        <v>0</v>
      </c>
      <c r="AA270" s="4" t="e">
        <f t="shared" si="93"/>
        <v>#VALUE!</v>
      </c>
      <c r="AB270" s="4" t="e">
        <f t="shared" si="94"/>
        <v>#VALUE!</v>
      </c>
      <c r="AC270" s="4" t="e">
        <f t="shared" si="110"/>
        <v>#VALUE!</v>
      </c>
      <c r="AD270" s="4" t="e">
        <f t="shared" si="95"/>
        <v>#VALUE!</v>
      </c>
      <c r="AE270" s="4" t="e">
        <f t="shared" si="111"/>
        <v>#VALUE!</v>
      </c>
      <c r="AF270" s="4" t="e">
        <f t="shared" si="96"/>
        <v>#VALUE!</v>
      </c>
      <c r="AG270" s="4" t="e">
        <f t="shared" si="97"/>
        <v>#VALUE!</v>
      </c>
      <c r="AH270" s="4" t="e">
        <f t="shared" si="98"/>
        <v>#VALUE!</v>
      </c>
      <c r="AI270" s="4" t="e">
        <f t="shared" si="99"/>
        <v>#VALUE!</v>
      </c>
      <c r="AJ270" s="4" t="e">
        <f t="shared" si="100"/>
        <v>#VALUE!</v>
      </c>
      <c r="AK270" s="4" t="e">
        <f t="shared" si="101"/>
        <v>#VALUE!</v>
      </c>
      <c r="AL270" s="4" t="e">
        <f t="shared" si="102"/>
        <v>#VALUE!</v>
      </c>
    </row>
    <row r="271" spans="1:38" ht="13.8" thickBot="1" x14ac:dyDescent="0.3">
      <c r="A271" s="350"/>
      <c r="B271" s="351"/>
      <c r="C271" s="351"/>
      <c r="D271" s="560"/>
      <c r="E271" s="561"/>
      <c r="F271" s="351"/>
      <c r="G271" s="354"/>
      <c r="H271" s="357"/>
      <c r="I271" s="353"/>
      <c r="J271" s="354"/>
      <c r="K271" s="65"/>
      <c r="L271" s="61" t="str">
        <f t="shared" si="103"/>
        <v/>
      </c>
      <c r="M271" s="4" t="str">
        <f t="shared" si="104"/>
        <v/>
      </c>
      <c r="N271" s="4" t="str">
        <f>IF(U271&lt;MIN($D$5,$D$10),"",INDEX($U$35:$Z262,1,B271+1))</f>
        <v/>
      </c>
      <c r="O271" s="5" t="str">
        <f t="shared" si="105"/>
        <v/>
      </c>
      <c r="P271" s="5">
        <f t="shared" si="88"/>
        <v>0</v>
      </c>
      <c r="Q271" s="351"/>
      <c r="R271" s="351"/>
      <c r="S271" s="19" t="str">
        <f t="shared" si="108"/>
        <v/>
      </c>
      <c r="T271" s="62" t="str">
        <f t="shared" si="109"/>
        <v/>
      </c>
      <c r="U271" s="25">
        <f t="shared" si="89"/>
        <v>0</v>
      </c>
      <c r="V271" s="21">
        <f t="shared" si="90"/>
        <v>0</v>
      </c>
      <c r="W271" s="4" t="str">
        <f t="shared" si="91"/>
        <v/>
      </c>
      <c r="X271" s="4" t="e">
        <f t="shared" si="106"/>
        <v>#VALUE!</v>
      </c>
      <c r="Y271" s="4">
        <f t="shared" si="92"/>
        <v>0</v>
      </c>
      <c r="Z271" s="4">
        <f t="shared" si="107"/>
        <v>0</v>
      </c>
      <c r="AA271" s="4" t="e">
        <f t="shared" si="93"/>
        <v>#VALUE!</v>
      </c>
      <c r="AB271" s="4" t="e">
        <f t="shared" si="94"/>
        <v>#VALUE!</v>
      </c>
      <c r="AC271" s="4" t="e">
        <f t="shared" si="110"/>
        <v>#VALUE!</v>
      </c>
      <c r="AD271" s="4" t="e">
        <f t="shared" si="95"/>
        <v>#VALUE!</v>
      </c>
      <c r="AE271" s="4" t="e">
        <f t="shared" si="111"/>
        <v>#VALUE!</v>
      </c>
      <c r="AF271" s="4" t="e">
        <f t="shared" si="96"/>
        <v>#VALUE!</v>
      </c>
      <c r="AG271" s="4" t="e">
        <f t="shared" si="97"/>
        <v>#VALUE!</v>
      </c>
      <c r="AH271" s="4" t="e">
        <f t="shared" si="98"/>
        <v>#VALUE!</v>
      </c>
      <c r="AI271" s="4" t="e">
        <f t="shared" si="99"/>
        <v>#VALUE!</v>
      </c>
      <c r="AJ271" s="4" t="e">
        <f t="shared" si="100"/>
        <v>#VALUE!</v>
      </c>
      <c r="AK271" s="4" t="e">
        <f t="shared" si="101"/>
        <v>#VALUE!</v>
      </c>
      <c r="AL271" s="4" t="e">
        <f t="shared" si="102"/>
        <v>#VALUE!</v>
      </c>
    </row>
    <row r="272" spans="1:38" ht="13.8" thickBot="1" x14ac:dyDescent="0.3">
      <c r="A272" s="350"/>
      <c r="B272" s="351"/>
      <c r="C272" s="351"/>
      <c r="D272" s="560"/>
      <c r="E272" s="561"/>
      <c r="F272" s="351"/>
      <c r="G272" s="354"/>
      <c r="H272" s="357"/>
      <c r="I272" s="353"/>
      <c r="J272" s="354"/>
      <c r="K272" s="65"/>
      <c r="L272" s="61" t="str">
        <f t="shared" si="103"/>
        <v/>
      </c>
      <c r="M272" s="4" t="str">
        <f t="shared" si="104"/>
        <v/>
      </c>
      <c r="N272" s="4" t="str">
        <f>IF(U272&lt;MIN($D$5,$D$10),"",INDEX($U$35:$Z263,1,B272+1))</f>
        <v/>
      </c>
      <c r="O272" s="5" t="str">
        <f t="shared" si="105"/>
        <v/>
      </c>
      <c r="P272" s="5">
        <f t="shared" si="88"/>
        <v>0</v>
      </c>
      <c r="Q272" s="351"/>
      <c r="R272" s="351"/>
      <c r="S272" s="19" t="str">
        <f t="shared" si="108"/>
        <v/>
      </c>
      <c r="T272" s="62" t="str">
        <f t="shared" si="109"/>
        <v/>
      </c>
      <c r="U272" s="25">
        <f t="shared" si="89"/>
        <v>0</v>
      </c>
      <c r="V272" s="21">
        <f t="shared" si="90"/>
        <v>0</v>
      </c>
      <c r="W272" s="4" t="str">
        <f t="shared" si="91"/>
        <v/>
      </c>
      <c r="X272" s="4" t="e">
        <f t="shared" si="106"/>
        <v>#VALUE!</v>
      </c>
      <c r="Y272" s="4">
        <f t="shared" si="92"/>
        <v>0</v>
      </c>
      <c r="Z272" s="4">
        <f t="shared" si="107"/>
        <v>0</v>
      </c>
      <c r="AA272" s="4" t="e">
        <f t="shared" si="93"/>
        <v>#VALUE!</v>
      </c>
      <c r="AB272" s="4" t="e">
        <f t="shared" si="94"/>
        <v>#VALUE!</v>
      </c>
      <c r="AC272" s="4" t="e">
        <f t="shared" si="110"/>
        <v>#VALUE!</v>
      </c>
      <c r="AD272" s="4" t="e">
        <f t="shared" si="95"/>
        <v>#VALUE!</v>
      </c>
      <c r="AE272" s="4" t="e">
        <f t="shared" si="111"/>
        <v>#VALUE!</v>
      </c>
      <c r="AF272" s="4" t="e">
        <f t="shared" si="96"/>
        <v>#VALUE!</v>
      </c>
      <c r="AG272" s="4" t="e">
        <f t="shared" si="97"/>
        <v>#VALUE!</v>
      </c>
      <c r="AH272" s="4" t="e">
        <f t="shared" si="98"/>
        <v>#VALUE!</v>
      </c>
      <c r="AI272" s="4" t="e">
        <f t="shared" si="99"/>
        <v>#VALUE!</v>
      </c>
      <c r="AJ272" s="4" t="e">
        <f t="shared" si="100"/>
        <v>#VALUE!</v>
      </c>
      <c r="AK272" s="4" t="e">
        <f t="shared" si="101"/>
        <v>#VALUE!</v>
      </c>
      <c r="AL272" s="4" t="e">
        <f t="shared" si="102"/>
        <v>#VALUE!</v>
      </c>
    </row>
    <row r="273" spans="1:38" ht="13.8" thickBot="1" x14ac:dyDescent="0.3">
      <c r="A273" s="350"/>
      <c r="B273" s="351"/>
      <c r="C273" s="351"/>
      <c r="D273" s="560"/>
      <c r="E273" s="561"/>
      <c r="F273" s="351"/>
      <c r="G273" s="354"/>
      <c r="H273" s="357"/>
      <c r="I273" s="353"/>
      <c r="J273" s="354"/>
      <c r="K273" s="65"/>
      <c r="L273" s="61" t="str">
        <f t="shared" si="103"/>
        <v/>
      </c>
      <c r="M273" s="4" t="str">
        <f t="shared" si="104"/>
        <v/>
      </c>
      <c r="N273" s="4" t="str">
        <f>IF(U273&lt;MIN($D$5,$D$10),"",INDEX($U$35:$Z264,1,B273+1))</f>
        <v/>
      </c>
      <c r="O273" s="5" t="str">
        <f t="shared" si="105"/>
        <v/>
      </c>
      <c r="P273" s="5">
        <f t="shared" si="88"/>
        <v>0</v>
      </c>
      <c r="Q273" s="351"/>
      <c r="R273" s="351"/>
      <c r="S273" s="19" t="str">
        <f t="shared" si="108"/>
        <v/>
      </c>
      <c r="T273" s="62" t="str">
        <f t="shared" si="109"/>
        <v/>
      </c>
      <c r="U273" s="25">
        <f t="shared" si="89"/>
        <v>0</v>
      </c>
      <c r="V273" s="21">
        <f t="shared" si="90"/>
        <v>0</v>
      </c>
      <c r="W273" s="4" t="str">
        <f t="shared" si="91"/>
        <v/>
      </c>
      <c r="X273" s="4" t="e">
        <f t="shared" si="106"/>
        <v>#VALUE!</v>
      </c>
      <c r="Y273" s="4">
        <f t="shared" si="92"/>
        <v>0</v>
      </c>
      <c r="Z273" s="4">
        <f t="shared" si="107"/>
        <v>0</v>
      </c>
      <c r="AA273" s="4" t="e">
        <f t="shared" si="93"/>
        <v>#VALUE!</v>
      </c>
      <c r="AB273" s="4" t="e">
        <f t="shared" si="94"/>
        <v>#VALUE!</v>
      </c>
      <c r="AC273" s="4" t="e">
        <f t="shared" si="110"/>
        <v>#VALUE!</v>
      </c>
      <c r="AD273" s="4" t="e">
        <f t="shared" si="95"/>
        <v>#VALUE!</v>
      </c>
      <c r="AE273" s="4" t="e">
        <f t="shared" si="111"/>
        <v>#VALUE!</v>
      </c>
      <c r="AF273" s="4" t="e">
        <f t="shared" si="96"/>
        <v>#VALUE!</v>
      </c>
      <c r="AG273" s="4" t="e">
        <f t="shared" si="97"/>
        <v>#VALUE!</v>
      </c>
      <c r="AH273" s="4" t="e">
        <f t="shared" si="98"/>
        <v>#VALUE!</v>
      </c>
      <c r="AI273" s="4" t="e">
        <f t="shared" si="99"/>
        <v>#VALUE!</v>
      </c>
      <c r="AJ273" s="4" t="e">
        <f t="shared" si="100"/>
        <v>#VALUE!</v>
      </c>
      <c r="AK273" s="4" t="e">
        <f t="shared" si="101"/>
        <v>#VALUE!</v>
      </c>
      <c r="AL273" s="4" t="e">
        <f t="shared" si="102"/>
        <v>#VALUE!</v>
      </c>
    </row>
    <row r="274" spans="1:38" ht="13.8" thickBot="1" x14ac:dyDescent="0.3">
      <c r="A274" s="350"/>
      <c r="B274" s="351"/>
      <c r="C274" s="351"/>
      <c r="D274" s="560"/>
      <c r="E274" s="561"/>
      <c r="F274" s="351"/>
      <c r="G274" s="354"/>
      <c r="H274" s="357"/>
      <c r="I274" s="353"/>
      <c r="J274" s="354"/>
      <c r="K274" s="65"/>
      <c r="L274" s="61" t="str">
        <f t="shared" si="103"/>
        <v/>
      </c>
      <c r="M274" s="4" t="str">
        <f t="shared" si="104"/>
        <v/>
      </c>
      <c r="N274" s="4" t="str">
        <f>IF(U274&lt;MIN($D$5,$D$10),"",INDEX($U$35:$Z265,1,B274+1))</f>
        <v/>
      </c>
      <c r="O274" s="5" t="str">
        <f t="shared" si="105"/>
        <v/>
      </c>
      <c r="P274" s="5">
        <f t="shared" si="88"/>
        <v>0</v>
      </c>
      <c r="Q274" s="351"/>
      <c r="R274" s="351"/>
      <c r="S274" s="19" t="str">
        <f t="shared" si="108"/>
        <v/>
      </c>
      <c r="T274" s="62" t="str">
        <f t="shared" si="109"/>
        <v/>
      </c>
      <c r="U274" s="25">
        <f t="shared" si="89"/>
        <v>0</v>
      </c>
      <c r="V274" s="21">
        <f t="shared" si="90"/>
        <v>0</v>
      </c>
      <c r="W274" s="4" t="str">
        <f t="shared" si="91"/>
        <v/>
      </c>
      <c r="X274" s="4" t="e">
        <f t="shared" si="106"/>
        <v>#VALUE!</v>
      </c>
      <c r="Y274" s="4">
        <f t="shared" si="92"/>
        <v>0</v>
      </c>
      <c r="Z274" s="4">
        <f t="shared" si="107"/>
        <v>0</v>
      </c>
      <c r="AA274" s="4" t="e">
        <f t="shared" si="93"/>
        <v>#VALUE!</v>
      </c>
      <c r="AB274" s="4" t="e">
        <f t="shared" si="94"/>
        <v>#VALUE!</v>
      </c>
      <c r="AC274" s="4" t="e">
        <f t="shared" si="110"/>
        <v>#VALUE!</v>
      </c>
      <c r="AD274" s="4" t="e">
        <f t="shared" si="95"/>
        <v>#VALUE!</v>
      </c>
      <c r="AE274" s="4" t="e">
        <f t="shared" si="111"/>
        <v>#VALUE!</v>
      </c>
      <c r="AF274" s="4" t="e">
        <f t="shared" si="96"/>
        <v>#VALUE!</v>
      </c>
      <c r="AG274" s="4" t="e">
        <f t="shared" si="97"/>
        <v>#VALUE!</v>
      </c>
      <c r="AH274" s="4" t="e">
        <f t="shared" si="98"/>
        <v>#VALUE!</v>
      </c>
      <c r="AI274" s="4" t="e">
        <f t="shared" si="99"/>
        <v>#VALUE!</v>
      </c>
      <c r="AJ274" s="4" t="e">
        <f t="shared" si="100"/>
        <v>#VALUE!</v>
      </c>
      <c r="AK274" s="4" t="e">
        <f t="shared" si="101"/>
        <v>#VALUE!</v>
      </c>
      <c r="AL274" s="4" t="e">
        <f t="shared" si="102"/>
        <v>#VALUE!</v>
      </c>
    </row>
    <row r="275" spans="1:38" ht="13.8" thickBot="1" x14ac:dyDescent="0.3">
      <c r="A275" s="350"/>
      <c r="B275" s="351"/>
      <c r="C275" s="351"/>
      <c r="D275" s="560"/>
      <c r="E275" s="561"/>
      <c r="F275" s="351"/>
      <c r="G275" s="354"/>
      <c r="H275" s="357"/>
      <c r="I275" s="353"/>
      <c r="J275" s="354"/>
      <c r="K275" s="65"/>
      <c r="L275" s="61" t="str">
        <f t="shared" si="103"/>
        <v/>
      </c>
      <c r="M275" s="4" t="str">
        <f t="shared" si="104"/>
        <v/>
      </c>
      <c r="N275" s="4" t="str">
        <f>IF(U275&lt;MIN($D$5,$D$10),"",INDEX($U$35:$Z266,1,B275+1))</f>
        <v/>
      </c>
      <c r="O275" s="5" t="str">
        <f t="shared" si="105"/>
        <v/>
      </c>
      <c r="P275" s="5">
        <f t="shared" si="88"/>
        <v>0</v>
      </c>
      <c r="Q275" s="351"/>
      <c r="R275" s="351"/>
      <c r="S275" s="19" t="str">
        <f t="shared" si="108"/>
        <v/>
      </c>
      <c r="T275" s="62" t="str">
        <f t="shared" si="109"/>
        <v/>
      </c>
      <c r="U275" s="25">
        <f t="shared" si="89"/>
        <v>0</v>
      </c>
      <c r="V275" s="21">
        <f t="shared" si="90"/>
        <v>0</v>
      </c>
      <c r="W275" s="4" t="str">
        <f t="shared" si="91"/>
        <v/>
      </c>
      <c r="X275" s="4" t="e">
        <f t="shared" si="106"/>
        <v>#VALUE!</v>
      </c>
      <c r="Y275" s="4">
        <f t="shared" si="92"/>
        <v>0</v>
      </c>
      <c r="Z275" s="4">
        <f t="shared" si="107"/>
        <v>0</v>
      </c>
      <c r="AA275" s="4" t="e">
        <f t="shared" si="93"/>
        <v>#VALUE!</v>
      </c>
      <c r="AB275" s="4" t="e">
        <f t="shared" si="94"/>
        <v>#VALUE!</v>
      </c>
      <c r="AC275" s="4" t="e">
        <f t="shared" si="110"/>
        <v>#VALUE!</v>
      </c>
      <c r="AD275" s="4" t="e">
        <f t="shared" si="95"/>
        <v>#VALUE!</v>
      </c>
      <c r="AE275" s="4" t="e">
        <f t="shared" si="111"/>
        <v>#VALUE!</v>
      </c>
      <c r="AF275" s="4" t="e">
        <f t="shared" si="96"/>
        <v>#VALUE!</v>
      </c>
      <c r="AG275" s="4" t="e">
        <f t="shared" si="97"/>
        <v>#VALUE!</v>
      </c>
      <c r="AH275" s="4" t="e">
        <f t="shared" si="98"/>
        <v>#VALUE!</v>
      </c>
      <c r="AI275" s="4" t="e">
        <f t="shared" si="99"/>
        <v>#VALUE!</v>
      </c>
      <c r="AJ275" s="4" t="e">
        <f t="shared" si="100"/>
        <v>#VALUE!</v>
      </c>
      <c r="AK275" s="4" t="e">
        <f t="shared" si="101"/>
        <v>#VALUE!</v>
      </c>
      <c r="AL275" s="4" t="e">
        <f t="shared" si="102"/>
        <v>#VALUE!</v>
      </c>
    </row>
    <row r="276" spans="1:38" ht="13.8" thickBot="1" x14ac:dyDescent="0.3">
      <c r="A276" s="350"/>
      <c r="B276" s="351"/>
      <c r="C276" s="351"/>
      <c r="D276" s="560"/>
      <c r="E276" s="561"/>
      <c r="F276" s="351"/>
      <c r="G276" s="354"/>
      <c r="H276" s="357"/>
      <c r="I276" s="353"/>
      <c r="J276" s="354"/>
      <c r="K276" s="65"/>
      <c r="L276" s="61" t="str">
        <f t="shared" si="103"/>
        <v/>
      </c>
      <c r="M276" s="4" t="str">
        <f t="shared" si="104"/>
        <v/>
      </c>
      <c r="N276" s="4" t="str">
        <f>IF(U276&lt;MIN($D$5,$D$10),"",INDEX($U$35:$Z267,1,B276+1))</f>
        <v/>
      </c>
      <c r="O276" s="5" t="str">
        <f t="shared" si="105"/>
        <v/>
      </c>
      <c r="P276" s="5">
        <f t="shared" si="88"/>
        <v>0</v>
      </c>
      <c r="Q276" s="351"/>
      <c r="R276" s="351"/>
      <c r="S276" s="19" t="str">
        <f t="shared" si="108"/>
        <v/>
      </c>
      <c r="T276" s="62" t="str">
        <f t="shared" si="109"/>
        <v/>
      </c>
      <c r="U276" s="25">
        <f t="shared" si="89"/>
        <v>0</v>
      </c>
      <c r="V276" s="21">
        <f t="shared" si="90"/>
        <v>0</v>
      </c>
      <c r="W276" s="4" t="str">
        <f t="shared" si="91"/>
        <v/>
      </c>
      <c r="X276" s="4" t="e">
        <f t="shared" si="106"/>
        <v>#VALUE!</v>
      </c>
      <c r="Y276" s="4">
        <f t="shared" si="92"/>
        <v>0</v>
      </c>
      <c r="Z276" s="4">
        <f t="shared" si="107"/>
        <v>0</v>
      </c>
      <c r="AA276" s="4" t="e">
        <f t="shared" si="93"/>
        <v>#VALUE!</v>
      </c>
      <c r="AB276" s="4" t="e">
        <f t="shared" si="94"/>
        <v>#VALUE!</v>
      </c>
      <c r="AC276" s="4" t="e">
        <f t="shared" si="110"/>
        <v>#VALUE!</v>
      </c>
      <c r="AD276" s="4" t="e">
        <f t="shared" si="95"/>
        <v>#VALUE!</v>
      </c>
      <c r="AE276" s="4" t="e">
        <f t="shared" si="111"/>
        <v>#VALUE!</v>
      </c>
      <c r="AF276" s="4" t="e">
        <f t="shared" si="96"/>
        <v>#VALUE!</v>
      </c>
      <c r="AG276" s="4" t="e">
        <f t="shared" si="97"/>
        <v>#VALUE!</v>
      </c>
      <c r="AH276" s="4" t="e">
        <f t="shared" si="98"/>
        <v>#VALUE!</v>
      </c>
      <c r="AI276" s="4" t="e">
        <f t="shared" si="99"/>
        <v>#VALUE!</v>
      </c>
      <c r="AJ276" s="4" t="e">
        <f t="shared" si="100"/>
        <v>#VALUE!</v>
      </c>
      <c r="AK276" s="4" t="e">
        <f t="shared" si="101"/>
        <v>#VALUE!</v>
      </c>
      <c r="AL276" s="4" t="e">
        <f t="shared" si="102"/>
        <v>#VALUE!</v>
      </c>
    </row>
    <row r="277" spans="1:38" ht="13.8" thickBot="1" x14ac:dyDescent="0.3">
      <c r="A277" s="350"/>
      <c r="B277" s="351"/>
      <c r="C277" s="351"/>
      <c r="D277" s="560"/>
      <c r="E277" s="561"/>
      <c r="F277" s="351"/>
      <c r="G277" s="354"/>
      <c r="H277" s="357"/>
      <c r="I277" s="353"/>
      <c r="J277" s="354"/>
      <c r="K277" s="65"/>
      <c r="L277" s="61" t="str">
        <f t="shared" si="103"/>
        <v/>
      </c>
      <c r="M277" s="4" t="str">
        <f t="shared" si="104"/>
        <v/>
      </c>
      <c r="N277" s="4" t="str">
        <f>IF(U277&lt;MIN($D$5,$D$10),"",INDEX($U$35:$Z268,1,B277+1))</f>
        <v/>
      </c>
      <c r="O277" s="5" t="str">
        <f t="shared" si="105"/>
        <v/>
      </c>
      <c r="P277" s="5">
        <f t="shared" si="88"/>
        <v>0</v>
      </c>
      <c r="Q277" s="351"/>
      <c r="R277" s="351"/>
      <c r="S277" s="19" t="str">
        <f t="shared" si="108"/>
        <v/>
      </c>
      <c r="T277" s="62" t="str">
        <f t="shared" si="109"/>
        <v/>
      </c>
      <c r="U277" s="25">
        <f t="shared" si="89"/>
        <v>0</v>
      </c>
      <c r="V277" s="21">
        <f t="shared" si="90"/>
        <v>0</v>
      </c>
      <c r="W277" s="4" t="str">
        <f t="shared" si="91"/>
        <v/>
      </c>
      <c r="X277" s="4" t="e">
        <f t="shared" si="106"/>
        <v>#VALUE!</v>
      </c>
      <c r="Y277" s="4">
        <f t="shared" si="92"/>
        <v>0</v>
      </c>
      <c r="Z277" s="4">
        <f t="shared" si="107"/>
        <v>0</v>
      </c>
      <c r="AA277" s="4" t="e">
        <f t="shared" si="93"/>
        <v>#VALUE!</v>
      </c>
      <c r="AB277" s="4" t="e">
        <f t="shared" si="94"/>
        <v>#VALUE!</v>
      </c>
      <c r="AC277" s="4" t="e">
        <f t="shared" si="110"/>
        <v>#VALUE!</v>
      </c>
      <c r="AD277" s="4" t="e">
        <f t="shared" si="95"/>
        <v>#VALUE!</v>
      </c>
      <c r="AE277" s="4" t="e">
        <f t="shared" si="111"/>
        <v>#VALUE!</v>
      </c>
      <c r="AF277" s="4" t="e">
        <f t="shared" si="96"/>
        <v>#VALUE!</v>
      </c>
      <c r="AG277" s="4" t="e">
        <f t="shared" si="97"/>
        <v>#VALUE!</v>
      </c>
      <c r="AH277" s="4" t="e">
        <f t="shared" si="98"/>
        <v>#VALUE!</v>
      </c>
      <c r="AI277" s="4" t="e">
        <f t="shared" si="99"/>
        <v>#VALUE!</v>
      </c>
      <c r="AJ277" s="4" t="e">
        <f t="shared" si="100"/>
        <v>#VALUE!</v>
      </c>
      <c r="AK277" s="4" t="e">
        <f t="shared" si="101"/>
        <v>#VALUE!</v>
      </c>
      <c r="AL277" s="4" t="e">
        <f t="shared" si="102"/>
        <v>#VALUE!</v>
      </c>
    </row>
    <row r="278" spans="1:38" ht="13.8" thickBot="1" x14ac:dyDescent="0.3">
      <c r="A278" s="350"/>
      <c r="B278" s="351"/>
      <c r="C278" s="351"/>
      <c r="D278" s="560"/>
      <c r="E278" s="561"/>
      <c r="F278" s="351"/>
      <c r="G278" s="354"/>
      <c r="H278" s="357"/>
      <c r="I278" s="353"/>
      <c r="J278" s="354"/>
      <c r="K278" s="65"/>
      <c r="L278" s="61" t="str">
        <f t="shared" si="103"/>
        <v/>
      </c>
      <c r="M278" s="4" t="str">
        <f t="shared" si="104"/>
        <v/>
      </c>
      <c r="N278" s="4" t="str">
        <f>IF(U278&lt;MIN($D$5,$D$10),"",INDEX($U$35:$Z269,1,B278+1))</f>
        <v/>
      </c>
      <c r="O278" s="5" t="str">
        <f t="shared" si="105"/>
        <v/>
      </c>
      <c r="P278" s="5">
        <f t="shared" si="88"/>
        <v>0</v>
      </c>
      <c r="Q278" s="351"/>
      <c r="R278" s="351"/>
      <c r="S278" s="19" t="str">
        <f t="shared" si="108"/>
        <v/>
      </c>
      <c r="T278" s="62" t="str">
        <f t="shared" si="109"/>
        <v/>
      </c>
      <c r="U278" s="25">
        <f t="shared" si="89"/>
        <v>0</v>
      </c>
      <c r="V278" s="21">
        <f t="shared" si="90"/>
        <v>0</v>
      </c>
      <c r="W278" s="4" t="str">
        <f t="shared" si="91"/>
        <v/>
      </c>
      <c r="X278" s="4" t="e">
        <f t="shared" si="106"/>
        <v>#VALUE!</v>
      </c>
      <c r="Y278" s="4">
        <f t="shared" si="92"/>
        <v>0</v>
      </c>
      <c r="Z278" s="4">
        <f t="shared" si="107"/>
        <v>0</v>
      </c>
      <c r="AA278" s="4" t="e">
        <f t="shared" si="93"/>
        <v>#VALUE!</v>
      </c>
      <c r="AB278" s="4" t="e">
        <f t="shared" si="94"/>
        <v>#VALUE!</v>
      </c>
      <c r="AC278" s="4" t="e">
        <f t="shared" si="110"/>
        <v>#VALUE!</v>
      </c>
      <c r="AD278" s="4" t="e">
        <f t="shared" si="95"/>
        <v>#VALUE!</v>
      </c>
      <c r="AE278" s="4" t="e">
        <f t="shared" si="111"/>
        <v>#VALUE!</v>
      </c>
      <c r="AF278" s="4" t="e">
        <f t="shared" si="96"/>
        <v>#VALUE!</v>
      </c>
      <c r="AG278" s="4" t="e">
        <f t="shared" si="97"/>
        <v>#VALUE!</v>
      </c>
      <c r="AH278" s="4" t="e">
        <f t="shared" si="98"/>
        <v>#VALUE!</v>
      </c>
      <c r="AI278" s="4" t="e">
        <f t="shared" si="99"/>
        <v>#VALUE!</v>
      </c>
      <c r="AJ278" s="4" t="e">
        <f t="shared" si="100"/>
        <v>#VALUE!</v>
      </c>
      <c r="AK278" s="4" t="e">
        <f t="shared" si="101"/>
        <v>#VALUE!</v>
      </c>
      <c r="AL278" s="4" t="e">
        <f t="shared" si="102"/>
        <v>#VALUE!</v>
      </c>
    </row>
    <row r="279" spans="1:38" ht="13.8" thickBot="1" x14ac:dyDescent="0.3">
      <c r="A279" s="350"/>
      <c r="B279" s="351"/>
      <c r="C279" s="351"/>
      <c r="D279" s="560"/>
      <c r="E279" s="561"/>
      <c r="F279" s="351"/>
      <c r="G279" s="354"/>
      <c r="H279" s="357"/>
      <c r="I279" s="353"/>
      <c r="J279" s="354"/>
      <c r="K279" s="65"/>
      <c r="L279" s="61" t="str">
        <f t="shared" si="103"/>
        <v/>
      </c>
      <c r="M279" s="4" t="str">
        <f t="shared" si="104"/>
        <v/>
      </c>
      <c r="N279" s="4" t="str">
        <f>IF(U279&lt;MIN($D$5,$D$10),"",INDEX($U$35:$Z270,1,B279+1))</f>
        <v/>
      </c>
      <c r="O279" s="5" t="str">
        <f t="shared" si="105"/>
        <v/>
      </c>
      <c r="P279" s="5">
        <f t="shared" si="88"/>
        <v>0</v>
      </c>
      <c r="Q279" s="351"/>
      <c r="R279" s="351"/>
      <c r="S279" s="19" t="str">
        <f t="shared" si="108"/>
        <v/>
      </c>
      <c r="T279" s="62" t="str">
        <f t="shared" si="109"/>
        <v/>
      </c>
      <c r="U279" s="25">
        <f t="shared" si="89"/>
        <v>0</v>
      </c>
      <c r="V279" s="21">
        <f t="shared" si="90"/>
        <v>0</v>
      </c>
      <c r="W279" s="4" t="str">
        <f t="shared" si="91"/>
        <v/>
      </c>
      <c r="X279" s="4" t="e">
        <f t="shared" si="106"/>
        <v>#VALUE!</v>
      </c>
      <c r="Y279" s="4">
        <f t="shared" si="92"/>
        <v>0</v>
      </c>
      <c r="Z279" s="4">
        <f t="shared" si="107"/>
        <v>0</v>
      </c>
      <c r="AA279" s="4" t="e">
        <f t="shared" si="93"/>
        <v>#VALUE!</v>
      </c>
      <c r="AB279" s="4" t="e">
        <f t="shared" si="94"/>
        <v>#VALUE!</v>
      </c>
      <c r="AC279" s="4" t="e">
        <f t="shared" si="110"/>
        <v>#VALUE!</v>
      </c>
      <c r="AD279" s="4" t="e">
        <f t="shared" si="95"/>
        <v>#VALUE!</v>
      </c>
      <c r="AE279" s="4" t="e">
        <f t="shared" si="111"/>
        <v>#VALUE!</v>
      </c>
      <c r="AF279" s="4" t="e">
        <f t="shared" si="96"/>
        <v>#VALUE!</v>
      </c>
      <c r="AG279" s="4" t="e">
        <f t="shared" si="97"/>
        <v>#VALUE!</v>
      </c>
      <c r="AH279" s="4" t="e">
        <f t="shared" si="98"/>
        <v>#VALUE!</v>
      </c>
      <c r="AI279" s="4" t="e">
        <f t="shared" si="99"/>
        <v>#VALUE!</v>
      </c>
      <c r="AJ279" s="4" t="e">
        <f t="shared" si="100"/>
        <v>#VALUE!</v>
      </c>
      <c r="AK279" s="4" t="e">
        <f t="shared" si="101"/>
        <v>#VALUE!</v>
      </c>
      <c r="AL279" s="4" t="e">
        <f t="shared" si="102"/>
        <v>#VALUE!</v>
      </c>
    </row>
    <row r="280" spans="1:38" ht="13.8" thickBot="1" x14ac:dyDescent="0.3">
      <c r="A280" s="350"/>
      <c r="B280" s="351"/>
      <c r="C280" s="351"/>
      <c r="D280" s="560"/>
      <c r="E280" s="561"/>
      <c r="F280" s="351"/>
      <c r="G280" s="354"/>
      <c r="H280" s="357"/>
      <c r="I280" s="353"/>
      <c r="J280" s="354"/>
      <c r="K280" s="65"/>
      <c r="L280" s="61" t="str">
        <f t="shared" si="103"/>
        <v/>
      </c>
      <c r="M280" s="4" t="str">
        <f t="shared" si="104"/>
        <v/>
      </c>
      <c r="N280" s="4" t="str">
        <f>IF(U280&lt;MIN($D$5,$D$10),"",INDEX($U$35:$Z271,1,B280+1))</f>
        <v/>
      </c>
      <c r="O280" s="5" t="str">
        <f t="shared" si="105"/>
        <v/>
      </c>
      <c r="P280" s="5">
        <f t="shared" si="88"/>
        <v>0</v>
      </c>
      <c r="Q280" s="351"/>
      <c r="R280" s="351"/>
      <c r="S280" s="19" t="str">
        <f t="shared" si="108"/>
        <v/>
      </c>
      <c r="T280" s="62" t="str">
        <f t="shared" si="109"/>
        <v/>
      </c>
      <c r="U280" s="25">
        <f t="shared" si="89"/>
        <v>0</v>
      </c>
      <c r="V280" s="21">
        <f t="shared" si="90"/>
        <v>0</v>
      </c>
      <c r="W280" s="4" t="str">
        <f t="shared" si="91"/>
        <v/>
      </c>
      <c r="X280" s="4" t="e">
        <f t="shared" si="106"/>
        <v>#VALUE!</v>
      </c>
      <c r="Y280" s="4">
        <f t="shared" si="92"/>
        <v>0</v>
      </c>
      <c r="Z280" s="4">
        <f t="shared" si="107"/>
        <v>0</v>
      </c>
      <c r="AA280" s="4" t="e">
        <f t="shared" si="93"/>
        <v>#VALUE!</v>
      </c>
      <c r="AB280" s="4" t="e">
        <f t="shared" si="94"/>
        <v>#VALUE!</v>
      </c>
      <c r="AC280" s="4" t="e">
        <f t="shared" si="110"/>
        <v>#VALUE!</v>
      </c>
      <c r="AD280" s="4" t="e">
        <f t="shared" si="95"/>
        <v>#VALUE!</v>
      </c>
      <c r="AE280" s="4" t="e">
        <f t="shared" si="111"/>
        <v>#VALUE!</v>
      </c>
      <c r="AF280" s="4" t="e">
        <f t="shared" si="96"/>
        <v>#VALUE!</v>
      </c>
      <c r="AG280" s="4" t="e">
        <f t="shared" si="97"/>
        <v>#VALUE!</v>
      </c>
      <c r="AH280" s="4" t="e">
        <f t="shared" si="98"/>
        <v>#VALUE!</v>
      </c>
      <c r="AI280" s="4" t="e">
        <f t="shared" si="99"/>
        <v>#VALUE!</v>
      </c>
      <c r="AJ280" s="4" t="e">
        <f t="shared" si="100"/>
        <v>#VALUE!</v>
      </c>
      <c r="AK280" s="4" t="e">
        <f t="shared" si="101"/>
        <v>#VALUE!</v>
      </c>
      <c r="AL280" s="4" t="e">
        <f t="shared" si="102"/>
        <v>#VALUE!</v>
      </c>
    </row>
    <row r="281" spans="1:38" ht="13.8" thickBot="1" x14ac:dyDescent="0.3">
      <c r="A281" s="350"/>
      <c r="B281" s="351"/>
      <c r="C281" s="351"/>
      <c r="D281" s="560"/>
      <c r="E281" s="561"/>
      <c r="F281" s="351"/>
      <c r="G281" s="354"/>
      <c r="H281" s="357"/>
      <c r="I281" s="353"/>
      <c r="J281" s="354"/>
      <c r="K281" s="65"/>
      <c r="L281" s="61" t="str">
        <f t="shared" si="103"/>
        <v/>
      </c>
      <c r="M281" s="4" t="str">
        <f t="shared" si="104"/>
        <v/>
      </c>
      <c r="N281" s="4" t="str">
        <f>IF(U281&lt;MIN($D$5,$D$10),"",INDEX($U$35:$Z272,1,B281+1))</f>
        <v/>
      </c>
      <c r="O281" s="5" t="str">
        <f t="shared" si="105"/>
        <v/>
      </c>
      <c r="P281" s="5">
        <f t="shared" si="88"/>
        <v>0</v>
      </c>
      <c r="Q281" s="351"/>
      <c r="R281" s="351"/>
      <c r="S281" s="19" t="str">
        <f t="shared" si="108"/>
        <v/>
      </c>
      <c r="T281" s="62" t="str">
        <f t="shared" si="109"/>
        <v/>
      </c>
      <c r="U281" s="25">
        <f t="shared" si="89"/>
        <v>0</v>
      </c>
      <c r="V281" s="21">
        <f t="shared" si="90"/>
        <v>0</v>
      </c>
      <c r="W281" s="4" t="str">
        <f t="shared" si="91"/>
        <v/>
      </c>
      <c r="X281" s="4" t="e">
        <f t="shared" si="106"/>
        <v>#VALUE!</v>
      </c>
      <c r="Y281" s="4">
        <f t="shared" si="92"/>
        <v>0</v>
      </c>
      <c r="Z281" s="4">
        <f t="shared" si="107"/>
        <v>0</v>
      </c>
      <c r="AA281" s="4" t="e">
        <f t="shared" si="93"/>
        <v>#VALUE!</v>
      </c>
      <c r="AB281" s="4" t="e">
        <f t="shared" si="94"/>
        <v>#VALUE!</v>
      </c>
      <c r="AC281" s="4" t="e">
        <f t="shared" si="110"/>
        <v>#VALUE!</v>
      </c>
      <c r="AD281" s="4" t="e">
        <f t="shared" si="95"/>
        <v>#VALUE!</v>
      </c>
      <c r="AE281" s="4" t="e">
        <f t="shared" si="111"/>
        <v>#VALUE!</v>
      </c>
      <c r="AF281" s="4" t="e">
        <f t="shared" si="96"/>
        <v>#VALUE!</v>
      </c>
      <c r="AG281" s="4" t="e">
        <f t="shared" si="97"/>
        <v>#VALUE!</v>
      </c>
      <c r="AH281" s="4" t="e">
        <f t="shared" si="98"/>
        <v>#VALUE!</v>
      </c>
      <c r="AI281" s="4" t="e">
        <f t="shared" si="99"/>
        <v>#VALUE!</v>
      </c>
      <c r="AJ281" s="4" t="e">
        <f t="shared" si="100"/>
        <v>#VALUE!</v>
      </c>
      <c r="AK281" s="4" t="e">
        <f t="shared" si="101"/>
        <v>#VALUE!</v>
      </c>
      <c r="AL281" s="4" t="e">
        <f t="shared" si="102"/>
        <v>#VALUE!</v>
      </c>
    </row>
    <row r="282" spans="1:38" ht="13.8" thickBot="1" x14ac:dyDescent="0.3">
      <c r="A282" s="350"/>
      <c r="B282" s="351"/>
      <c r="C282" s="351"/>
      <c r="D282" s="560"/>
      <c r="E282" s="561"/>
      <c r="F282" s="351"/>
      <c r="G282" s="354"/>
      <c r="H282" s="357"/>
      <c r="I282" s="353"/>
      <c r="J282" s="354"/>
      <c r="K282" s="65"/>
      <c r="L282" s="61" t="str">
        <f t="shared" si="103"/>
        <v/>
      </c>
      <c r="M282" s="4" t="str">
        <f t="shared" si="104"/>
        <v/>
      </c>
      <c r="N282" s="4" t="str">
        <f>IF(U282&lt;MIN($D$5,$D$10),"",INDEX($U$35:$Z273,1,B282+1))</f>
        <v/>
      </c>
      <c r="O282" s="5" t="str">
        <f t="shared" si="105"/>
        <v/>
      </c>
      <c r="P282" s="5">
        <f t="shared" si="88"/>
        <v>0</v>
      </c>
      <c r="Q282" s="351"/>
      <c r="R282" s="351"/>
      <c r="S282" s="19" t="str">
        <f t="shared" si="108"/>
        <v/>
      </c>
      <c r="T282" s="62" t="str">
        <f t="shared" si="109"/>
        <v/>
      </c>
      <c r="U282" s="25">
        <f t="shared" si="89"/>
        <v>0</v>
      </c>
      <c r="V282" s="21">
        <f t="shared" si="90"/>
        <v>0</v>
      </c>
      <c r="W282" s="4" t="str">
        <f t="shared" si="91"/>
        <v/>
      </c>
      <c r="X282" s="4" t="e">
        <f t="shared" si="106"/>
        <v>#VALUE!</v>
      </c>
      <c r="Y282" s="4">
        <f t="shared" si="92"/>
        <v>0</v>
      </c>
      <c r="Z282" s="4">
        <f t="shared" si="107"/>
        <v>0</v>
      </c>
      <c r="AA282" s="4" t="e">
        <f t="shared" si="93"/>
        <v>#VALUE!</v>
      </c>
      <c r="AB282" s="4" t="e">
        <f t="shared" si="94"/>
        <v>#VALUE!</v>
      </c>
      <c r="AC282" s="4" t="e">
        <f t="shared" si="110"/>
        <v>#VALUE!</v>
      </c>
      <c r="AD282" s="4" t="e">
        <f t="shared" si="95"/>
        <v>#VALUE!</v>
      </c>
      <c r="AE282" s="4" t="e">
        <f t="shared" si="111"/>
        <v>#VALUE!</v>
      </c>
      <c r="AF282" s="4" t="e">
        <f t="shared" si="96"/>
        <v>#VALUE!</v>
      </c>
      <c r="AG282" s="4" t="e">
        <f t="shared" si="97"/>
        <v>#VALUE!</v>
      </c>
      <c r="AH282" s="4" t="e">
        <f t="shared" si="98"/>
        <v>#VALUE!</v>
      </c>
      <c r="AI282" s="4" t="e">
        <f t="shared" si="99"/>
        <v>#VALUE!</v>
      </c>
      <c r="AJ282" s="4" t="e">
        <f t="shared" si="100"/>
        <v>#VALUE!</v>
      </c>
      <c r="AK282" s="4" t="e">
        <f t="shared" si="101"/>
        <v>#VALUE!</v>
      </c>
      <c r="AL282" s="4" t="e">
        <f t="shared" si="102"/>
        <v>#VALUE!</v>
      </c>
    </row>
    <row r="283" spans="1:38" ht="13.8" thickBot="1" x14ac:dyDescent="0.3">
      <c r="A283" s="350"/>
      <c r="B283" s="351"/>
      <c r="C283" s="351"/>
      <c r="D283" s="560"/>
      <c r="E283" s="561"/>
      <c r="F283" s="351"/>
      <c r="G283" s="354"/>
      <c r="H283" s="357"/>
      <c r="I283" s="353"/>
      <c r="J283" s="354"/>
      <c r="K283" s="65"/>
      <c r="L283" s="61" t="str">
        <f t="shared" si="103"/>
        <v/>
      </c>
      <c r="M283" s="4" t="str">
        <f t="shared" si="104"/>
        <v/>
      </c>
      <c r="N283" s="4" t="str">
        <f>IF(U283&lt;MIN($D$5,$D$10),"",INDEX($U$35:$Z274,1,B283+1))</f>
        <v/>
      </c>
      <c r="O283" s="5" t="str">
        <f t="shared" si="105"/>
        <v/>
      </c>
      <c r="P283" s="5">
        <f t="shared" si="88"/>
        <v>0</v>
      </c>
      <c r="Q283" s="351"/>
      <c r="R283" s="351"/>
      <c r="S283" s="19" t="str">
        <f t="shared" si="108"/>
        <v/>
      </c>
      <c r="T283" s="62" t="str">
        <f t="shared" si="109"/>
        <v/>
      </c>
      <c r="U283" s="25">
        <f t="shared" si="89"/>
        <v>0</v>
      </c>
      <c r="V283" s="21">
        <f t="shared" si="90"/>
        <v>0</v>
      </c>
      <c r="W283" s="4" t="str">
        <f t="shared" si="91"/>
        <v/>
      </c>
      <c r="X283" s="4" t="e">
        <f t="shared" si="106"/>
        <v>#VALUE!</v>
      </c>
      <c r="Y283" s="4">
        <f t="shared" si="92"/>
        <v>0</v>
      </c>
      <c r="Z283" s="4">
        <f t="shared" si="107"/>
        <v>0</v>
      </c>
      <c r="AA283" s="4" t="e">
        <f t="shared" si="93"/>
        <v>#VALUE!</v>
      </c>
      <c r="AB283" s="4" t="e">
        <f t="shared" si="94"/>
        <v>#VALUE!</v>
      </c>
      <c r="AC283" s="4" t="e">
        <f t="shared" si="110"/>
        <v>#VALUE!</v>
      </c>
      <c r="AD283" s="4" t="e">
        <f t="shared" si="95"/>
        <v>#VALUE!</v>
      </c>
      <c r="AE283" s="4" t="e">
        <f t="shared" si="111"/>
        <v>#VALUE!</v>
      </c>
      <c r="AF283" s="4" t="e">
        <f t="shared" si="96"/>
        <v>#VALUE!</v>
      </c>
      <c r="AG283" s="4" t="e">
        <f t="shared" si="97"/>
        <v>#VALUE!</v>
      </c>
      <c r="AH283" s="4" t="e">
        <f t="shared" si="98"/>
        <v>#VALUE!</v>
      </c>
      <c r="AI283" s="4" t="e">
        <f t="shared" si="99"/>
        <v>#VALUE!</v>
      </c>
      <c r="AJ283" s="4" t="e">
        <f t="shared" si="100"/>
        <v>#VALUE!</v>
      </c>
      <c r="AK283" s="4" t="e">
        <f t="shared" si="101"/>
        <v>#VALUE!</v>
      </c>
      <c r="AL283" s="4" t="e">
        <f t="shared" si="102"/>
        <v>#VALUE!</v>
      </c>
    </row>
    <row r="284" spans="1:38" ht="13.8" thickBot="1" x14ac:dyDescent="0.3">
      <c r="A284" s="350"/>
      <c r="B284" s="351"/>
      <c r="C284" s="351"/>
      <c r="D284" s="560"/>
      <c r="E284" s="561"/>
      <c r="F284" s="351"/>
      <c r="G284" s="354"/>
      <c r="H284" s="357"/>
      <c r="I284" s="353"/>
      <c r="J284" s="354"/>
      <c r="K284" s="65"/>
      <c r="L284" s="61" t="str">
        <f t="shared" si="103"/>
        <v/>
      </c>
      <c r="M284" s="4" t="str">
        <f t="shared" si="104"/>
        <v/>
      </c>
      <c r="N284" s="4" t="str">
        <f>IF(U284&lt;MIN($D$5,$D$10),"",INDEX($U$35:$Z275,1,B284+1))</f>
        <v/>
      </c>
      <c r="O284" s="5" t="str">
        <f t="shared" si="105"/>
        <v/>
      </c>
      <c r="P284" s="5">
        <f t="shared" si="88"/>
        <v>0</v>
      </c>
      <c r="Q284" s="351"/>
      <c r="R284" s="351"/>
      <c r="S284" s="19" t="str">
        <f t="shared" si="108"/>
        <v/>
      </c>
      <c r="T284" s="62" t="str">
        <f t="shared" si="109"/>
        <v/>
      </c>
      <c r="U284" s="25">
        <f t="shared" si="89"/>
        <v>0</v>
      </c>
      <c r="V284" s="21">
        <f t="shared" si="90"/>
        <v>0</v>
      </c>
      <c r="W284" s="4" t="str">
        <f t="shared" si="91"/>
        <v/>
      </c>
      <c r="X284" s="4" t="e">
        <f t="shared" si="106"/>
        <v>#VALUE!</v>
      </c>
      <c r="Y284" s="4">
        <f t="shared" si="92"/>
        <v>0</v>
      </c>
      <c r="Z284" s="4">
        <f t="shared" si="107"/>
        <v>0</v>
      </c>
      <c r="AA284" s="4" t="e">
        <f t="shared" si="93"/>
        <v>#VALUE!</v>
      </c>
      <c r="AB284" s="4" t="e">
        <f t="shared" si="94"/>
        <v>#VALUE!</v>
      </c>
      <c r="AC284" s="4" t="e">
        <f t="shared" si="110"/>
        <v>#VALUE!</v>
      </c>
      <c r="AD284" s="4" t="e">
        <f t="shared" si="95"/>
        <v>#VALUE!</v>
      </c>
      <c r="AE284" s="4" t="e">
        <f t="shared" si="111"/>
        <v>#VALUE!</v>
      </c>
      <c r="AF284" s="4" t="e">
        <f t="shared" si="96"/>
        <v>#VALUE!</v>
      </c>
      <c r="AG284" s="4" t="e">
        <f t="shared" si="97"/>
        <v>#VALUE!</v>
      </c>
      <c r="AH284" s="4" t="e">
        <f t="shared" si="98"/>
        <v>#VALUE!</v>
      </c>
      <c r="AI284" s="4" t="e">
        <f t="shared" si="99"/>
        <v>#VALUE!</v>
      </c>
      <c r="AJ284" s="4" t="e">
        <f t="shared" si="100"/>
        <v>#VALUE!</v>
      </c>
      <c r="AK284" s="4" t="e">
        <f t="shared" si="101"/>
        <v>#VALUE!</v>
      </c>
      <c r="AL284" s="4" t="e">
        <f t="shared" si="102"/>
        <v>#VALUE!</v>
      </c>
    </row>
    <row r="285" spans="1:38" ht="13.8" thickBot="1" x14ac:dyDescent="0.3">
      <c r="A285" s="350"/>
      <c r="B285" s="351"/>
      <c r="C285" s="351"/>
      <c r="D285" s="560"/>
      <c r="E285" s="561"/>
      <c r="F285" s="351"/>
      <c r="G285" s="354"/>
      <c r="H285" s="357"/>
      <c r="I285" s="353"/>
      <c r="J285" s="354"/>
      <c r="K285" s="65"/>
      <c r="L285" s="61" t="str">
        <f t="shared" si="103"/>
        <v/>
      </c>
      <c r="M285" s="4" t="str">
        <f t="shared" si="104"/>
        <v/>
      </c>
      <c r="N285" s="4" t="str">
        <f>IF(U285&lt;MIN($D$5,$D$10),"",INDEX($U$35:$Z276,1,B285+1))</f>
        <v/>
      </c>
      <c r="O285" s="5" t="str">
        <f t="shared" si="105"/>
        <v/>
      </c>
      <c r="P285" s="5">
        <f t="shared" si="88"/>
        <v>0</v>
      </c>
      <c r="Q285" s="351"/>
      <c r="R285" s="351"/>
      <c r="S285" s="19" t="str">
        <f t="shared" si="108"/>
        <v/>
      </c>
      <c r="T285" s="62" t="str">
        <f t="shared" si="109"/>
        <v/>
      </c>
      <c r="U285" s="25">
        <f t="shared" si="89"/>
        <v>0</v>
      </c>
      <c r="V285" s="21">
        <f t="shared" si="90"/>
        <v>0</v>
      </c>
      <c r="W285" s="4" t="str">
        <f t="shared" si="91"/>
        <v/>
      </c>
      <c r="X285" s="4" t="e">
        <f t="shared" si="106"/>
        <v>#VALUE!</v>
      </c>
      <c r="Y285" s="4">
        <f t="shared" si="92"/>
        <v>0</v>
      </c>
      <c r="Z285" s="4">
        <f t="shared" si="107"/>
        <v>0</v>
      </c>
      <c r="AA285" s="4" t="e">
        <f t="shared" si="93"/>
        <v>#VALUE!</v>
      </c>
      <c r="AB285" s="4" t="e">
        <f t="shared" si="94"/>
        <v>#VALUE!</v>
      </c>
      <c r="AC285" s="4" t="e">
        <f t="shared" si="110"/>
        <v>#VALUE!</v>
      </c>
      <c r="AD285" s="4" t="e">
        <f t="shared" si="95"/>
        <v>#VALUE!</v>
      </c>
      <c r="AE285" s="4" t="e">
        <f t="shared" si="111"/>
        <v>#VALUE!</v>
      </c>
      <c r="AF285" s="4" t="e">
        <f t="shared" si="96"/>
        <v>#VALUE!</v>
      </c>
      <c r="AG285" s="4" t="e">
        <f t="shared" si="97"/>
        <v>#VALUE!</v>
      </c>
      <c r="AH285" s="4" t="e">
        <f t="shared" si="98"/>
        <v>#VALUE!</v>
      </c>
      <c r="AI285" s="4" t="e">
        <f t="shared" si="99"/>
        <v>#VALUE!</v>
      </c>
      <c r="AJ285" s="4" t="e">
        <f t="shared" si="100"/>
        <v>#VALUE!</v>
      </c>
      <c r="AK285" s="4" t="e">
        <f t="shared" si="101"/>
        <v>#VALUE!</v>
      </c>
      <c r="AL285" s="4" t="e">
        <f t="shared" si="102"/>
        <v>#VALUE!</v>
      </c>
    </row>
    <row r="286" spans="1:38" ht="13.8" thickBot="1" x14ac:dyDescent="0.3">
      <c r="A286" s="350"/>
      <c r="B286" s="351"/>
      <c r="C286" s="351"/>
      <c r="D286" s="560"/>
      <c r="E286" s="561"/>
      <c r="F286" s="351"/>
      <c r="G286" s="354"/>
      <c r="H286" s="357"/>
      <c r="I286" s="353"/>
      <c r="J286" s="354"/>
      <c r="K286" s="65"/>
      <c r="L286" s="61" t="str">
        <f t="shared" si="103"/>
        <v/>
      </c>
      <c r="M286" s="4" t="str">
        <f t="shared" si="104"/>
        <v/>
      </c>
      <c r="N286" s="4" t="str">
        <f>IF(U286&lt;MIN($D$5,$D$10),"",INDEX($U$35:$Z277,1,B286+1))</f>
        <v/>
      </c>
      <c r="O286" s="5" t="str">
        <f t="shared" si="105"/>
        <v/>
      </c>
      <c r="P286" s="5">
        <f t="shared" si="88"/>
        <v>0</v>
      </c>
      <c r="Q286" s="351"/>
      <c r="R286" s="351"/>
      <c r="S286" s="19" t="str">
        <f t="shared" si="108"/>
        <v/>
      </c>
      <c r="T286" s="62" t="str">
        <f t="shared" si="109"/>
        <v/>
      </c>
      <c r="U286" s="25">
        <f t="shared" si="89"/>
        <v>0</v>
      </c>
      <c r="V286" s="21">
        <f t="shared" si="90"/>
        <v>0</v>
      </c>
      <c r="W286" s="4" t="str">
        <f t="shared" si="91"/>
        <v/>
      </c>
      <c r="X286" s="4" t="e">
        <f t="shared" si="106"/>
        <v>#VALUE!</v>
      </c>
      <c r="Y286" s="4">
        <f t="shared" si="92"/>
        <v>0</v>
      </c>
      <c r="Z286" s="4">
        <f t="shared" si="107"/>
        <v>0</v>
      </c>
      <c r="AA286" s="4" t="e">
        <f t="shared" si="93"/>
        <v>#VALUE!</v>
      </c>
      <c r="AB286" s="4" t="e">
        <f t="shared" si="94"/>
        <v>#VALUE!</v>
      </c>
      <c r="AC286" s="4" t="e">
        <f t="shared" si="110"/>
        <v>#VALUE!</v>
      </c>
      <c r="AD286" s="4" t="e">
        <f t="shared" si="95"/>
        <v>#VALUE!</v>
      </c>
      <c r="AE286" s="4" t="e">
        <f t="shared" si="111"/>
        <v>#VALUE!</v>
      </c>
      <c r="AF286" s="4" t="e">
        <f t="shared" si="96"/>
        <v>#VALUE!</v>
      </c>
      <c r="AG286" s="4" t="e">
        <f t="shared" si="97"/>
        <v>#VALUE!</v>
      </c>
      <c r="AH286" s="4" t="e">
        <f t="shared" si="98"/>
        <v>#VALUE!</v>
      </c>
      <c r="AI286" s="4" t="e">
        <f t="shared" si="99"/>
        <v>#VALUE!</v>
      </c>
      <c r="AJ286" s="4" t="e">
        <f t="shared" si="100"/>
        <v>#VALUE!</v>
      </c>
      <c r="AK286" s="4" t="e">
        <f t="shared" si="101"/>
        <v>#VALUE!</v>
      </c>
      <c r="AL286" s="4" t="e">
        <f t="shared" si="102"/>
        <v>#VALUE!</v>
      </c>
    </row>
    <row r="287" spans="1:38" ht="13.8" thickBot="1" x14ac:dyDescent="0.3">
      <c r="A287" s="350"/>
      <c r="B287" s="351"/>
      <c r="C287" s="351"/>
      <c r="D287" s="560"/>
      <c r="E287" s="561"/>
      <c r="F287" s="351"/>
      <c r="G287" s="354"/>
      <c r="H287" s="357"/>
      <c r="I287" s="353"/>
      <c r="J287" s="354"/>
      <c r="K287" s="65"/>
      <c r="L287" s="61" t="str">
        <f t="shared" si="103"/>
        <v/>
      </c>
      <c r="M287" s="4" t="str">
        <f t="shared" si="104"/>
        <v/>
      </c>
      <c r="N287" s="4" t="str">
        <f>IF(U287&lt;MIN($D$5,$D$10),"",INDEX($U$35:$Z278,1,B287+1))</f>
        <v/>
      </c>
      <c r="O287" s="5" t="str">
        <f t="shared" si="105"/>
        <v/>
      </c>
      <c r="P287" s="5">
        <f t="shared" si="88"/>
        <v>0</v>
      </c>
      <c r="Q287" s="351"/>
      <c r="R287" s="351"/>
      <c r="S287" s="19" t="str">
        <f t="shared" si="108"/>
        <v/>
      </c>
      <c r="T287" s="62" t="str">
        <f t="shared" si="109"/>
        <v/>
      </c>
      <c r="U287" s="25">
        <f t="shared" si="89"/>
        <v>0</v>
      </c>
      <c r="V287" s="21">
        <f t="shared" si="90"/>
        <v>0</v>
      </c>
      <c r="W287" s="4" t="str">
        <f t="shared" si="91"/>
        <v/>
      </c>
      <c r="X287" s="4" t="e">
        <f t="shared" si="106"/>
        <v>#VALUE!</v>
      </c>
      <c r="Y287" s="4">
        <f t="shared" si="92"/>
        <v>0</v>
      </c>
      <c r="Z287" s="4">
        <f t="shared" si="107"/>
        <v>0</v>
      </c>
      <c r="AA287" s="4" t="e">
        <f t="shared" si="93"/>
        <v>#VALUE!</v>
      </c>
      <c r="AB287" s="4" t="e">
        <f t="shared" si="94"/>
        <v>#VALUE!</v>
      </c>
      <c r="AC287" s="4" t="e">
        <f t="shared" si="110"/>
        <v>#VALUE!</v>
      </c>
      <c r="AD287" s="4" t="e">
        <f t="shared" si="95"/>
        <v>#VALUE!</v>
      </c>
      <c r="AE287" s="4" t="e">
        <f t="shared" si="111"/>
        <v>#VALUE!</v>
      </c>
      <c r="AF287" s="4" t="e">
        <f t="shared" si="96"/>
        <v>#VALUE!</v>
      </c>
      <c r="AG287" s="4" t="e">
        <f t="shared" si="97"/>
        <v>#VALUE!</v>
      </c>
      <c r="AH287" s="4" t="e">
        <f t="shared" si="98"/>
        <v>#VALUE!</v>
      </c>
      <c r="AI287" s="4" t="e">
        <f t="shared" si="99"/>
        <v>#VALUE!</v>
      </c>
      <c r="AJ287" s="4" t="e">
        <f t="shared" si="100"/>
        <v>#VALUE!</v>
      </c>
      <c r="AK287" s="4" t="e">
        <f t="shared" si="101"/>
        <v>#VALUE!</v>
      </c>
      <c r="AL287" s="4" t="e">
        <f t="shared" si="102"/>
        <v>#VALUE!</v>
      </c>
    </row>
    <row r="288" spans="1:38" ht="13.8" thickBot="1" x14ac:dyDescent="0.3">
      <c r="A288" s="350"/>
      <c r="B288" s="351"/>
      <c r="C288" s="351"/>
      <c r="D288" s="560"/>
      <c r="E288" s="561"/>
      <c r="F288" s="351"/>
      <c r="G288" s="354"/>
      <c r="H288" s="357"/>
      <c r="I288" s="353"/>
      <c r="J288" s="354"/>
      <c r="K288" s="65"/>
      <c r="L288" s="61" t="str">
        <f t="shared" si="103"/>
        <v/>
      </c>
      <c r="M288" s="4" t="str">
        <f t="shared" si="104"/>
        <v/>
      </c>
      <c r="N288" s="4" t="str">
        <f>IF(U288&lt;MIN($D$5,$D$10),"",INDEX($U$35:$Z279,1,B288+1))</f>
        <v/>
      </c>
      <c r="O288" s="5" t="str">
        <f t="shared" si="105"/>
        <v/>
      </c>
      <c r="P288" s="5">
        <f t="shared" si="88"/>
        <v>0</v>
      </c>
      <c r="Q288" s="351"/>
      <c r="R288" s="351"/>
      <c r="S288" s="19" t="str">
        <f t="shared" si="108"/>
        <v/>
      </c>
      <c r="T288" s="62" t="str">
        <f t="shared" si="109"/>
        <v/>
      </c>
      <c r="U288" s="25">
        <f t="shared" si="89"/>
        <v>0</v>
      </c>
      <c r="V288" s="21">
        <f t="shared" si="90"/>
        <v>0</v>
      </c>
      <c r="W288" s="4" t="str">
        <f t="shared" si="91"/>
        <v/>
      </c>
      <c r="X288" s="4" t="e">
        <f t="shared" si="106"/>
        <v>#VALUE!</v>
      </c>
      <c r="Y288" s="4">
        <f t="shared" si="92"/>
        <v>0</v>
      </c>
      <c r="Z288" s="4">
        <f t="shared" si="107"/>
        <v>0</v>
      </c>
      <c r="AA288" s="4" t="e">
        <f t="shared" si="93"/>
        <v>#VALUE!</v>
      </c>
      <c r="AB288" s="4" t="e">
        <f t="shared" si="94"/>
        <v>#VALUE!</v>
      </c>
      <c r="AC288" s="4" t="e">
        <f t="shared" si="110"/>
        <v>#VALUE!</v>
      </c>
      <c r="AD288" s="4" t="e">
        <f t="shared" si="95"/>
        <v>#VALUE!</v>
      </c>
      <c r="AE288" s="4" t="e">
        <f t="shared" si="111"/>
        <v>#VALUE!</v>
      </c>
      <c r="AF288" s="4" t="e">
        <f t="shared" si="96"/>
        <v>#VALUE!</v>
      </c>
      <c r="AG288" s="4" t="e">
        <f t="shared" si="97"/>
        <v>#VALUE!</v>
      </c>
      <c r="AH288" s="4" t="e">
        <f t="shared" si="98"/>
        <v>#VALUE!</v>
      </c>
      <c r="AI288" s="4" t="e">
        <f t="shared" si="99"/>
        <v>#VALUE!</v>
      </c>
      <c r="AJ288" s="4" t="e">
        <f t="shared" si="100"/>
        <v>#VALUE!</v>
      </c>
      <c r="AK288" s="4" t="e">
        <f t="shared" si="101"/>
        <v>#VALUE!</v>
      </c>
      <c r="AL288" s="4" t="e">
        <f t="shared" si="102"/>
        <v>#VALUE!</v>
      </c>
    </row>
    <row r="289" spans="1:38" ht="13.8" thickBot="1" x14ac:dyDescent="0.3">
      <c r="A289" s="350"/>
      <c r="B289" s="351"/>
      <c r="C289" s="351"/>
      <c r="D289" s="560"/>
      <c r="E289" s="561"/>
      <c r="F289" s="351"/>
      <c r="G289" s="354"/>
      <c r="H289" s="357"/>
      <c r="I289" s="353"/>
      <c r="J289" s="354"/>
      <c r="K289" s="65"/>
      <c r="L289" s="61" t="str">
        <f t="shared" si="103"/>
        <v/>
      </c>
      <c r="M289" s="4" t="str">
        <f t="shared" si="104"/>
        <v/>
      </c>
      <c r="N289" s="4" t="str">
        <f>IF(U289&lt;MIN($D$5,$D$10),"",INDEX($U$35:$Z280,1,B289+1))</f>
        <v/>
      </c>
      <c r="O289" s="5" t="str">
        <f t="shared" si="105"/>
        <v/>
      </c>
      <c r="P289" s="5">
        <f t="shared" si="88"/>
        <v>0</v>
      </c>
      <c r="Q289" s="351"/>
      <c r="R289" s="351"/>
      <c r="S289" s="19" t="str">
        <f t="shared" si="108"/>
        <v/>
      </c>
      <c r="T289" s="62" t="str">
        <f t="shared" si="109"/>
        <v/>
      </c>
      <c r="U289" s="25">
        <f t="shared" si="89"/>
        <v>0</v>
      </c>
      <c r="V289" s="21">
        <f t="shared" si="90"/>
        <v>0</v>
      </c>
      <c r="W289" s="4" t="str">
        <f t="shared" si="91"/>
        <v/>
      </c>
      <c r="X289" s="4" t="e">
        <f t="shared" si="106"/>
        <v>#VALUE!</v>
      </c>
      <c r="Y289" s="4">
        <f t="shared" si="92"/>
        <v>0</v>
      </c>
      <c r="Z289" s="4">
        <f t="shared" si="107"/>
        <v>0</v>
      </c>
      <c r="AA289" s="4" t="e">
        <f t="shared" si="93"/>
        <v>#VALUE!</v>
      </c>
      <c r="AB289" s="4" t="e">
        <f t="shared" si="94"/>
        <v>#VALUE!</v>
      </c>
      <c r="AC289" s="4" t="e">
        <f t="shared" si="110"/>
        <v>#VALUE!</v>
      </c>
      <c r="AD289" s="4" t="e">
        <f t="shared" si="95"/>
        <v>#VALUE!</v>
      </c>
      <c r="AE289" s="4" t="e">
        <f t="shared" si="111"/>
        <v>#VALUE!</v>
      </c>
      <c r="AF289" s="4" t="e">
        <f t="shared" si="96"/>
        <v>#VALUE!</v>
      </c>
      <c r="AG289" s="4" t="e">
        <f t="shared" si="97"/>
        <v>#VALUE!</v>
      </c>
      <c r="AH289" s="4" t="e">
        <f t="shared" si="98"/>
        <v>#VALUE!</v>
      </c>
      <c r="AI289" s="4" t="e">
        <f t="shared" si="99"/>
        <v>#VALUE!</v>
      </c>
      <c r="AJ289" s="4" t="e">
        <f t="shared" si="100"/>
        <v>#VALUE!</v>
      </c>
      <c r="AK289" s="4" t="e">
        <f t="shared" si="101"/>
        <v>#VALUE!</v>
      </c>
      <c r="AL289" s="4" t="e">
        <f t="shared" si="102"/>
        <v>#VALUE!</v>
      </c>
    </row>
    <row r="290" spans="1:38" ht="13.8" thickBot="1" x14ac:dyDescent="0.3">
      <c r="A290" s="350"/>
      <c r="B290" s="351"/>
      <c r="C290" s="351"/>
      <c r="D290" s="560"/>
      <c r="E290" s="561"/>
      <c r="F290" s="351"/>
      <c r="G290" s="354"/>
      <c r="H290" s="357"/>
      <c r="I290" s="353"/>
      <c r="J290" s="354"/>
      <c r="K290" s="65"/>
      <c r="L290" s="61" t="str">
        <f t="shared" si="103"/>
        <v/>
      </c>
      <c r="M290" s="4" t="str">
        <f t="shared" si="104"/>
        <v/>
      </c>
      <c r="N290" s="4" t="str">
        <f>IF(U290&lt;MIN($D$5,$D$10),"",INDEX($U$35:$Z281,1,B290+1))</f>
        <v/>
      </c>
      <c r="O290" s="5" t="str">
        <f t="shared" si="105"/>
        <v/>
      </c>
      <c r="P290" s="5">
        <f t="shared" si="88"/>
        <v>0</v>
      </c>
      <c r="Q290" s="351"/>
      <c r="R290" s="351"/>
      <c r="S290" s="19" t="str">
        <f t="shared" si="108"/>
        <v/>
      </c>
      <c r="T290" s="62" t="str">
        <f t="shared" si="109"/>
        <v/>
      </c>
      <c r="U290" s="25">
        <f t="shared" si="89"/>
        <v>0</v>
      </c>
      <c r="V290" s="21">
        <f t="shared" si="90"/>
        <v>0</v>
      </c>
      <c r="W290" s="4" t="str">
        <f t="shared" si="91"/>
        <v/>
      </c>
      <c r="X290" s="4" t="e">
        <f t="shared" si="106"/>
        <v>#VALUE!</v>
      </c>
      <c r="Y290" s="4">
        <f t="shared" si="92"/>
        <v>0</v>
      </c>
      <c r="Z290" s="4">
        <f t="shared" si="107"/>
        <v>0</v>
      </c>
      <c r="AA290" s="4" t="e">
        <f t="shared" si="93"/>
        <v>#VALUE!</v>
      </c>
      <c r="AB290" s="4" t="e">
        <f t="shared" si="94"/>
        <v>#VALUE!</v>
      </c>
      <c r="AC290" s="4" t="e">
        <f t="shared" si="110"/>
        <v>#VALUE!</v>
      </c>
      <c r="AD290" s="4" t="e">
        <f t="shared" si="95"/>
        <v>#VALUE!</v>
      </c>
      <c r="AE290" s="4" t="e">
        <f t="shared" si="111"/>
        <v>#VALUE!</v>
      </c>
      <c r="AF290" s="4" t="e">
        <f t="shared" si="96"/>
        <v>#VALUE!</v>
      </c>
      <c r="AG290" s="4" t="e">
        <f t="shared" si="97"/>
        <v>#VALUE!</v>
      </c>
      <c r="AH290" s="4" t="e">
        <f t="shared" si="98"/>
        <v>#VALUE!</v>
      </c>
      <c r="AI290" s="4" t="e">
        <f t="shared" si="99"/>
        <v>#VALUE!</v>
      </c>
      <c r="AJ290" s="4" t="e">
        <f t="shared" si="100"/>
        <v>#VALUE!</v>
      </c>
      <c r="AK290" s="4" t="e">
        <f t="shared" si="101"/>
        <v>#VALUE!</v>
      </c>
      <c r="AL290" s="4" t="e">
        <f t="shared" si="102"/>
        <v>#VALUE!</v>
      </c>
    </row>
    <row r="291" spans="1:38" ht="13.8" thickBot="1" x14ac:dyDescent="0.3">
      <c r="A291" s="350"/>
      <c r="B291" s="351"/>
      <c r="C291" s="351"/>
      <c r="D291" s="560"/>
      <c r="E291" s="561"/>
      <c r="F291" s="351"/>
      <c r="G291" s="354"/>
      <c r="H291" s="357"/>
      <c r="I291" s="353"/>
      <c r="J291" s="354"/>
      <c r="K291" s="65"/>
      <c r="L291" s="61" t="str">
        <f t="shared" si="103"/>
        <v/>
      </c>
      <c r="M291" s="4" t="str">
        <f t="shared" si="104"/>
        <v/>
      </c>
      <c r="N291" s="4" t="str">
        <f>IF(U291&lt;MIN($D$5,$D$10),"",INDEX($U$35:$Z282,1,B291+1))</f>
        <v/>
      </c>
      <c r="O291" s="5" t="str">
        <f t="shared" si="105"/>
        <v/>
      </c>
      <c r="P291" s="5">
        <f t="shared" si="88"/>
        <v>0</v>
      </c>
      <c r="Q291" s="351"/>
      <c r="R291" s="351"/>
      <c r="S291" s="19" t="str">
        <f t="shared" si="108"/>
        <v/>
      </c>
      <c r="T291" s="62" t="str">
        <f t="shared" si="109"/>
        <v/>
      </c>
      <c r="U291" s="25">
        <f t="shared" si="89"/>
        <v>0</v>
      </c>
      <c r="V291" s="21">
        <f t="shared" si="90"/>
        <v>0</v>
      </c>
      <c r="W291" s="4" t="str">
        <f t="shared" si="91"/>
        <v/>
      </c>
      <c r="X291" s="4" t="e">
        <f t="shared" si="106"/>
        <v>#VALUE!</v>
      </c>
      <c r="Y291" s="4">
        <f t="shared" si="92"/>
        <v>0</v>
      </c>
      <c r="Z291" s="4">
        <f t="shared" si="107"/>
        <v>0</v>
      </c>
      <c r="AA291" s="4" t="e">
        <f t="shared" si="93"/>
        <v>#VALUE!</v>
      </c>
      <c r="AB291" s="4" t="e">
        <f t="shared" si="94"/>
        <v>#VALUE!</v>
      </c>
      <c r="AC291" s="4" t="e">
        <f t="shared" si="110"/>
        <v>#VALUE!</v>
      </c>
      <c r="AD291" s="4" t="e">
        <f t="shared" si="95"/>
        <v>#VALUE!</v>
      </c>
      <c r="AE291" s="4" t="e">
        <f t="shared" si="111"/>
        <v>#VALUE!</v>
      </c>
      <c r="AF291" s="4" t="e">
        <f t="shared" si="96"/>
        <v>#VALUE!</v>
      </c>
      <c r="AG291" s="4" t="e">
        <f t="shared" si="97"/>
        <v>#VALUE!</v>
      </c>
      <c r="AH291" s="4" t="e">
        <f t="shared" si="98"/>
        <v>#VALUE!</v>
      </c>
      <c r="AI291" s="4" t="e">
        <f t="shared" si="99"/>
        <v>#VALUE!</v>
      </c>
      <c r="AJ291" s="4" t="e">
        <f t="shared" si="100"/>
        <v>#VALUE!</v>
      </c>
      <c r="AK291" s="4" t="e">
        <f t="shared" si="101"/>
        <v>#VALUE!</v>
      </c>
      <c r="AL291" s="4" t="e">
        <f t="shared" si="102"/>
        <v>#VALUE!</v>
      </c>
    </row>
    <row r="292" spans="1:38" ht="13.8" thickBot="1" x14ac:dyDescent="0.3">
      <c r="A292" s="350"/>
      <c r="B292" s="351"/>
      <c r="C292" s="351"/>
      <c r="D292" s="560"/>
      <c r="E292" s="561"/>
      <c r="F292" s="351"/>
      <c r="G292" s="354"/>
      <c r="H292" s="357"/>
      <c r="I292" s="353"/>
      <c r="J292" s="354"/>
      <c r="K292" s="65"/>
      <c r="L292" s="61" t="str">
        <f t="shared" si="103"/>
        <v/>
      </c>
      <c r="M292" s="4" t="str">
        <f t="shared" si="104"/>
        <v/>
      </c>
      <c r="N292" s="4" t="str">
        <f>IF(U292&lt;MIN($D$5,$D$10),"",INDEX($U$35:$Z283,1,B292+1))</f>
        <v/>
      </c>
      <c r="O292" s="5" t="str">
        <f t="shared" si="105"/>
        <v/>
      </c>
      <c r="P292" s="5">
        <f t="shared" ref="P292:P355" si="112">Q292+R292</f>
        <v>0</v>
      </c>
      <c r="Q292" s="351"/>
      <c r="R292" s="351"/>
      <c r="S292" s="19" t="str">
        <f t="shared" si="108"/>
        <v/>
      </c>
      <c r="T292" s="62" t="str">
        <f t="shared" si="109"/>
        <v/>
      </c>
      <c r="U292" s="25">
        <f t="shared" ref="U292:U355" si="113">IF(AND(G292&gt;0,J292&gt;0),J292,G292)</f>
        <v>0</v>
      </c>
      <c r="V292" s="21">
        <f t="shared" ref="V292:V355" si="114">IF(AND(G292&gt;0,J292&gt;0),I292,H292)</f>
        <v>0</v>
      </c>
      <c r="W292" s="4" t="str">
        <f t="shared" ref="W292:W355" si="115">IF(C292="Low",1,IF(C292="High",2,""))</f>
        <v/>
      </c>
      <c r="X292" s="4" t="e">
        <f t="shared" si="106"/>
        <v>#VALUE!</v>
      </c>
      <c r="Y292" s="4">
        <f t="shared" ref="Y292:Y355" si="116">INDEX($U$18:$U$23,B292+1,1)</f>
        <v>0</v>
      </c>
      <c r="Z292" s="4">
        <f t="shared" si="107"/>
        <v>0</v>
      </c>
      <c r="AA292" s="4" t="e">
        <f t="shared" ref="AA292:AA355" si="117">X292</f>
        <v>#VALUE!</v>
      </c>
      <c r="AB292" s="4" t="e">
        <f t="shared" ref="AB292:AB355" si="118">MIN(X292,Y292)</f>
        <v>#VALUE!</v>
      </c>
      <c r="AC292" s="4" t="e">
        <f t="shared" si="110"/>
        <v>#VALUE!</v>
      </c>
      <c r="AD292" s="4" t="e">
        <f t="shared" ref="AD292:AD355" si="119">MAX(X292,Z292)</f>
        <v>#VALUE!</v>
      </c>
      <c r="AE292" s="4" t="e">
        <f t="shared" si="111"/>
        <v>#VALUE!</v>
      </c>
      <c r="AF292" s="4" t="e">
        <f t="shared" ref="AF292:AF355" si="120">X292</f>
        <v>#VALUE!</v>
      </c>
      <c r="AG292" s="4" t="e">
        <f t="shared" ref="AG292:AG355" si="121">IF(N292+Q292+R292&gt;X292,"Overcharge","")</f>
        <v>#VALUE!</v>
      </c>
      <c r="AH292" s="4" t="e">
        <f t="shared" ref="AH292:AH355" si="122">IF(R292+N292&gt;MIN(X292,Y292),"Overcharge","")</f>
        <v>#VALUE!</v>
      </c>
      <c r="AI292" s="4" t="e">
        <f t="shared" ref="AI292:AI355" si="123">IF(OR(N292+R292&gt;Y292,N292+Q292+R292&gt;X292),"Overcharge","")</f>
        <v>#VALUE!</v>
      </c>
      <c r="AJ292" s="4" t="e">
        <f t="shared" ref="AJ292:AJ355" si="124">IF(N292+Q292+R292&gt;MAX(X292,Z292),"Overcharge","")</f>
        <v>#VALUE!</v>
      </c>
      <c r="AK292" s="4" t="e">
        <f t="shared" ref="AK292:AK355" si="125">IF(OR(R292+N292&gt;Y292,R292+Q292+N292&gt;X292),"Overcharge","")</f>
        <v>#VALUE!</v>
      </c>
      <c r="AL292" s="4" t="e">
        <f t="shared" ref="AL292:AL355" si="126">IF(R292+N292+Q292&gt;X292,"Overcharge","")</f>
        <v>#VALUE!</v>
      </c>
    </row>
    <row r="293" spans="1:38" ht="13.8" thickBot="1" x14ac:dyDescent="0.3">
      <c r="A293" s="350"/>
      <c r="B293" s="351"/>
      <c r="C293" s="351"/>
      <c r="D293" s="560"/>
      <c r="E293" s="561"/>
      <c r="F293" s="351"/>
      <c r="G293" s="354"/>
      <c r="H293" s="357"/>
      <c r="I293" s="353"/>
      <c r="J293" s="354"/>
      <c r="K293" s="65"/>
      <c r="L293" s="61" t="str">
        <f t="shared" si="103"/>
        <v/>
      </c>
      <c r="M293" s="4" t="str">
        <f t="shared" si="104"/>
        <v/>
      </c>
      <c r="N293" s="4" t="str">
        <f>IF(U293&lt;MIN($D$5,$D$10),"",INDEX($U$35:$Z284,1,B293+1))</f>
        <v/>
      </c>
      <c r="O293" s="5" t="str">
        <f t="shared" si="105"/>
        <v/>
      </c>
      <c r="P293" s="5">
        <f t="shared" si="112"/>
        <v>0</v>
      </c>
      <c r="Q293" s="351"/>
      <c r="R293" s="351"/>
      <c r="S293" s="19" t="str">
        <f t="shared" si="108"/>
        <v/>
      </c>
      <c r="T293" s="62" t="str">
        <f t="shared" si="109"/>
        <v/>
      </c>
      <c r="U293" s="25">
        <f t="shared" si="113"/>
        <v>0</v>
      </c>
      <c r="V293" s="21">
        <f t="shared" si="114"/>
        <v>0</v>
      </c>
      <c r="W293" s="4" t="str">
        <f t="shared" si="115"/>
        <v/>
      </c>
      <c r="X293" s="4" t="e">
        <f t="shared" si="106"/>
        <v>#VALUE!</v>
      </c>
      <c r="Y293" s="4">
        <f t="shared" si="116"/>
        <v>0</v>
      </c>
      <c r="Z293" s="4">
        <f t="shared" si="107"/>
        <v>0</v>
      </c>
      <c r="AA293" s="4" t="e">
        <f t="shared" si="117"/>
        <v>#VALUE!</v>
      </c>
      <c r="AB293" s="4" t="e">
        <f t="shared" si="118"/>
        <v>#VALUE!</v>
      </c>
      <c r="AC293" s="4" t="e">
        <f t="shared" si="110"/>
        <v>#VALUE!</v>
      </c>
      <c r="AD293" s="4" t="e">
        <f t="shared" si="119"/>
        <v>#VALUE!</v>
      </c>
      <c r="AE293" s="4" t="e">
        <f t="shared" si="111"/>
        <v>#VALUE!</v>
      </c>
      <c r="AF293" s="4" t="e">
        <f t="shared" si="120"/>
        <v>#VALUE!</v>
      </c>
      <c r="AG293" s="4" t="e">
        <f t="shared" si="121"/>
        <v>#VALUE!</v>
      </c>
      <c r="AH293" s="4" t="e">
        <f t="shared" si="122"/>
        <v>#VALUE!</v>
      </c>
      <c r="AI293" s="4" t="e">
        <f t="shared" si="123"/>
        <v>#VALUE!</v>
      </c>
      <c r="AJ293" s="4" t="e">
        <f t="shared" si="124"/>
        <v>#VALUE!</v>
      </c>
      <c r="AK293" s="4" t="e">
        <f t="shared" si="125"/>
        <v>#VALUE!</v>
      </c>
      <c r="AL293" s="4" t="e">
        <f t="shared" si="126"/>
        <v>#VALUE!</v>
      </c>
    </row>
    <row r="294" spans="1:38" ht="13.8" thickBot="1" x14ac:dyDescent="0.3">
      <c r="A294" s="350"/>
      <c r="B294" s="351"/>
      <c r="C294" s="351"/>
      <c r="D294" s="560"/>
      <c r="E294" s="561"/>
      <c r="F294" s="351"/>
      <c r="G294" s="354"/>
      <c r="H294" s="357"/>
      <c r="I294" s="353"/>
      <c r="J294" s="354"/>
      <c r="K294" s="65"/>
      <c r="L294" s="61" t="str">
        <f t="shared" si="103"/>
        <v/>
      </c>
      <c r="M294" s="4" t="str">
        <f t="shared" si="104"/>
        <v/>
      </c>
      <c r="N294" s="4" t="str">
        <f>IF(U294&lt;MIN($D$5,$D$10),"",INDEX($U$35:$Z285,1,B294+1))</f>
        <v/>
      </c>
      <c r="O294" s="5" t="str">
        <f t="shared" si="105"/>
        <v/>
      </c>
      <c r="P294" s="5">
        <f t="shared" si="112"/>
        <v>0</v>
      </c>
      <c r="Q294" s="351"/>
      <c r="R294" s="351"/>
      <c r="S294" s="19" t="str">
        <f t="shared" si="108"/>
        <v/>
      </c>
      <c r="T294" s="62" t="str">
        <f t="shared" si="109"/>
        <v/>
      </c>
      <c r="U294" s="25">
        <f t="shared" si="113"/>
        <v>0</v>
      </c>
      <c r="V294" s="21">
        <f t="shared" si="114"/>
        <v>0</v>
      </c>
      <c r="W294" s="4" t="str">
        <f t="shared" si="115"/>
        <v/>
      </c>
      <c r="X294" s="4" t="e">
        <f t="shared" si="106"/>
        <v>#VALUE!</v>
      </c>
      <c r="Y294" s="4">
        <f t="shared" si="116"/>
        <v>0</v>
      </c>
      <c r="Z294" s="4">
        <f t="shared" si="107"/>
        <v>0</v>
      </c>
      <c r="AA294" s="4" t="e">
        <f t="shared" si="117"/>
        <v>#VALUE!</v>
      </c>
      <c r="AB294" s="4" t="e">
        <f t="shared" si="118"/>
        <v>#VALUE!</v>
      </c>
      <c r="AC294" s="4" t="e">
        <f t="shared" si="110"/>
        <v>#VALUE!</v>
      </c>
      <c r="AD294" s="4" t="e">
        <f t="shared" si="119"/>
        <v>#VALUE!</v>
      </c>
      <c r="AE294" s="4" t="e">
        <f t="shared" si="111"/>
        <v>#VALUE!</v>
      </c>
      <c r="AF294" s="4" t="e">
        <f t="shared" si="120"/>
        <v>#VALUE!</v>
      </c>
      <c r="AG294" s="4" t="e">
        <f t="shared" si="121"/>
        <v>#VALUE!</v>
      </c>
      <c r="AH294" s="4" t="e">
        <f t="shared" si="122"/>
        <v>#VALUE!</v>
      </c>
      <c r="AI294" s="4" t="e">
        <f t="shared" si="123"/>
        <v>#VALUE!</v>
      </c>
      <c r="AJ294" s="4" t="e">
        <f t="shared" si="124"/>
        <v>#VALUE!</v>
      </c>
      <c r="AK294" s="4" t="e">
        <f t="shared" si="125"/>
        <v>#VALUE!</v>
      </c>
      <c r="AL294" s="4" t="e">
        <f t="shared" si="126"/>
        <v>#VALUE!</v>
      </c>
    </row>
    <row r="295" spans="1:38" ht="13.8" thickBot="1" x14ac:dyDescent="0.3">
      <c r="A295" s="350"/>
      <c r="B295" s="351"/>
      <c r="C295" s="351"/>
      <c r="D295" s="560"/>
      <c r="E295" s="561"/>
      <c r="F295" s="351"/>
      <c r="G295" s="354"/>
      <c r="H295" s="357"/>
      <c r="I295" s="353"/>
      <c r="J295" s="354"/>
      <c r="K295" s="65"/>
      <c r="L295" s="61" t="str">
        <f t="shared" si="103"/>
        <v/>
      </c>
      <c r="M295" s="4" t="str">
        <f t="shared" si="104"/>
        <v/>
      </c>
      <c r="N295" s="4" t="str">
        <f>IF(U295&lt;MIN($D$5,$D$10),"",INDEX($U$35:$Z286,1,B295+1))</f>
        <v/>
      </c>
      <c r="O295" s="5" t="str">
        <f t="shared" si="105"/>
        <v/>
      </c>
      <c r="P295" s="5">
        <f t="shared" si="112"/>
        <v>0</v>
      </c>
      <c r="Q295" s="351"/>
      <c r="R295" s="351"/>
      <c r="S295" s="19" t="str">
        <f t="shared" si="108"/>
        <v/>
      </c>
      <c r="T295" s="62" t="str">
        <f t="shared" si="109"/>
        <v/>
      </c>
      <c r="U295" s="25">
        <f t="shared" si="113"/>
        <v>0</v>
      </c>
      <c r="V295" s="21">
        <f t="shared" si="114"/>
        <v>0</v>
      </c>
      <c r="W295" s="4" t="str">
        <f t="shared" si="115"/>
        <v/>
      </c>
      <c r="X295" s="4" t="e">
        <f t="shared" si="106"/>
        <v>#VALUE!</v>
      </c>
      <c r="Y295" s="4">
        <f t="shared" si="116"/>
        <v>0</v>
      </c>
      <c r="Z295" s="4">
        <f t="shared" si="107"/>
        <v>0</v>
      </c>
      <c r="AA295" s="4" t="e">
        <f t="shared" si="117"/>
        <v>#VALUE!</v>
      </c>
      <c r="AB295" s="4" t="e">
        <f t="shared" si="118"/>
        <v>#VALUE!</v>
      </c>
      <c r="AC295" s="4" t="e">
        <f t="shared" si="110"/>
        <v>#VALUE!</v>
      </c>
      <c r="AD295" s="4" t="e">
        <f t="shared" si="119"/>
        <v>#VALUE!</v>
      </c>
      <c r="AE295" s="4" t="e">
        <f t="shared" si="111"/>
        <v>#VALUE!</v>
      </c>
      <c r="AF295" s="4" t="e">
        <f t="shared" si="120"/>
        <v>#VALUE!</v>
      </c>
      <c r="AG295" s="4" t="e">
        <f t="shared" si="121"/>
        <v>#VALUE!</v>
      </c>
      <c r="AH295" s="4" t="e">
        <f t="shared" si="122"/>
        <v>#VALUE!</v>
      </c>
      <c r="AI295" s="4" t="e">
        <f t="shared" si="123"/>
        <v>#VALUE!</v>
      </c>
      <c r="AJ295" s="4" t="e">
        <f t="shared" si="124"/>
        <v>#VALUE!</v>
      </c>
      <c r="AK295" s="4" t="e">
        <f t="shared" si="125"/>
        <v>#VALUE!</v>
      </c>
      <c r="AL295" s="4" t="e">
        <f t="shared" si="126"/>
        <v>#VALUE!</v>
      </c>
    </row>
    <row r="296" spans="1:38" ht="13.8" thickBot="1" x14ac:dyDescent="0.3">
      <c r="A296" s="350"/>
      <c r="B296" s="351"/>
      <c r="C296" s="351"/>
      <c r="D296" s="560"/>
      <c r="E296" s="561"/>
      <c r="F296" s="351"/>
      <c r="G296" s="354"/>
      <c r="H296" s="357"/>
      <c r="I296" s="353"/>
      <c r="J296" s="354"/>
      <c r="K296" s="65"/>
      <c r="L296" s="61" t="str">
        <f t="shared" si="103"/>
        <v/>
      </c>
      <c r="M296" s="4" t="str">
        <f t="shared" si="104"/>
        <v/>
      </c>
      <c r="N296" s="4" t="str">
        <f>IF(U296&lt;MIN($D$5,$D$10),"",INDEX($U$35:$Z287,1,B296+1))</f>
        <v/>
      </c>
      <c r="O296" s="5" t="str">
        <f t="shared" si="105"/>
        <v/>
      </c>
      <c r="P296" s="5">
        <f t="shared" si="112"/>
        <v>0</v>
      </c>
      <c r="Q296" s="351"/>
      <c r="R296" s="351"/>
      <c r="S296" s="19" t="str">
        <f t="shared" si="108"/>
        <v/>
      </c>
      <c r="T296" s="62" t="str">
        <f t="shared" si="109"/>
        <v/>
      </c>
      <c r="U296" s="25">
        <f t="shared" si="113"/>
        <v>0</v>
      </c>
      <c r="V296" s="21">
        <f t="shared" si="114"/>
        <v>0</v>
      </c>
      <c r="W296" s="4" t="str">
        <f t="shared" si="115"/>
        <v/>
      </c>
      <c r="X296" s="4" t="e">
        <f t="shared" si="106"/>
        <v>#VALUE!</v>
      </c>
      <c r="Y296" s="4">
        <f t="shared" si="116"/>
        <v>0</v>
      </c>
      <c r="Z296" s="4">
        <f t="shared" si="107"/>
        <v>0</v>
      </c>
      <c r="AA296" s="4" t="e">
        <f t="shared" si="117"/>
        <v>#VALUE!</v>
      </c>
      <c r="AB296" s="4" t="e">
        <f t="shared" si="118"/>
        <v>#VALUE!</v>
      </c>
      <c r="AC296" s="4" t="e">
        <f t="shared" si="110"/>
        <v>#VALUE!</v>
      </c>
      <c r="AD296" s="4" t="e">
        <f t="shared" si="119"/>
        <v>#VALUE!</v>
      </c>
      <c r="AE296" s="4" t="e">
        <f t="shared" si="111"/>
        <v>#VALUE!</v>
      </c>
      <c r="AF296" s="4" t="e">
        <f t="shared" si="120"/>
        <v>#VALUE!</v>
      </c>
      <c r="AG296" s="4" t="e">
        <f t="shared" si="121"/>
        <v>#VALUE!</v>
      </c>
      <c r="AH296" s="4" t="e">
        <f t="shared" si="122"/>
        <v>#VALUE!</v>
      </c>
      <c r="AI296" s="4" t="e">
        <f t="shared" si="123"/>
        <v>#VALUE!</v>
      </c>
      <c r="AJ296" s="4" t="e">
        <f t="shared" si="124"/>
        <v>#VALUE!</v>
      </c>
      <c r="AK296" s="4" t="e">
        <f t="shared" si="125"/>
        <v>#VALUE!</v>
      </c>
      <c r="AL296" s="4" t="e">
        <f t="shared" si="126"/>
        <v>#VALUE!</v>
      </c>
    </row>
    <row r="297" spans="1:38" ht="13.8" thickBot="1" x14ac:dyDescent="0.3">
      <c r="A297" s="350"/>
      <c r="B297" s="351"/>
      <c r="C297" s="351"/>
      <c r="D297" s="560"/>
      <c r="E297" s="561"/>
      <c r="F297" s="351"/>
      <c r="G297" s="354"/>
      <c r="H297" s="357"/>
      <c r="I297" s="353"/>
      <c r="J297" s="354"/>
      <c r="K297" s="65"/>
      <c r="L297" s="61" t="str">
        <f t="shared" si="103"/>
        <v/>
      </c>
      <c r="M297" s="4" t="str">
        <f t="shared" si="104"/>
        <v/>
      </c>
      <c r="N297" s="4" t="str">
        <f>IF(U297&lt;MIN($D$5,$D$10),"",INDEX($U$35:$Z288,1,B297+1))</f>
        <v/>
      </c>
      <c r="O297" s="5" t="str">
        <f t="shared" si="105"/>
        <v/>
      </c>
      <c r="P297" s="5">
        <f t="shared" si="112"/>
        <v>0</v>
      </c>
      <c r="Q297" s="351"/>
      <c r="R297" s="351"/>
      <c r="S297" s="19" t="str">
        <f t="shared" si="108"/>
        <v/>
      </c>
      <c r="T297" s="62" t="str">
        <f t="shared" si="109"/>
        <v/>
      </c>
      <c r="U297" s="25">
        <f t="shared" si="113"/>
        <v>0</v>
      </c>
      <c r="V297" s="21">
        <f t="shared" si="114"/>
        <v>0</v>
      </c>
      <c r="W297" s="4" t="str">
        <f t="shared" si="115"/>
        <v/>
      </c>
      <c r="X297" s="4" t="e">
        <f t="shared" si="106"/>
        <v>#VALUE!</v>
      </c>
      <c r="Y297" s="4">
        <f t="shared" si="116"/>
        <v>0</v>
      </c>
      <c r="Z297" s="4">
        <f t="shared" si="107"/>
        <v>0</v>
      </c>
      <c r="AA297" s="4" t="e">
        <f t="shared" si="117"/>
        <v>#VALUE!</v>
      </c>
      <c r="AB297" s="4" t="e">
        <f t="shared" si="118"/>
        <v>#VALUE!</v>
      </c>
      <c r="AC297" s="4" t="e">
        <f t="shared" si="110"/>
        <v>#VALUE!</v>
      </c>
      <c r="AD297" s="4" t="e">
        <f t="shared" si="119"/>
        <v>#VALUE!</v>
      </c>
      <c r="AE297" s="4" t="e">
        <f t="shared" si="111"/>
        <v>#VALUE!</v>
      </c>
      <c r="AF297" s="4" t="e">
        <f t="shared" si="120"/>
        <v>#VALUE!</v>
      </c>
      <c r="AG297" s="4" t="e">
        <f t="shared" si="121"/>
        <v>#VALUE!</v>
      </c>
      <c r="AH297" s="4" t="e">
        <f t="shared" si="122"/>
        <v>#VALUE!</v>
      </c>
      <c r="AI297" s="4" t="e">
        <f t="shared" si="123"/>
        <v>#VALUE!</v>
      </c>
      <c r="AJ297" s="4" t="e">
        <f t="shared" si="124"/>
        <v>#VALUE!</v>
      </c>
      <c r="AK297" s="4" t="e">
        <f t="shared" si="125"/>
        <v>#VALUE!</v>
      </c>
      <c r="AL297" s="4" t="e">
        <f t="shared" si="126"/>
        <v>#VALUE!</v>
      </c>
    </row>
    <row r="298" spans="1:38" ht="13.8" thickBot="1" x14ac:dyDescent="0.3">
      <c r="A298" s="350"/>
      <c r="B298" s="351"/>
      <c r="C298" s="351"/>
      <c r="D298" s="560"/>
      <c r="E298" s="561"/>
      <c r="F298" s="351"/>
      <c r="G298" s="354"/>
      <c r="H298" s="357"/>
      <c r="I298" s="353"/>
      <c r="J298" s="354"/>
      <c r="K298" s="65"/>
      <c r="L298" s="61" t="str">
        <f t="shared" si="103"/>
        <v/>
      </c>
      <c r="M298" s="4" t="str">
        <f t="shared" si="104"/>
        <v/>
      </c>
      <c r="N298" s="4" t="str">
        <f>IF(U298&lt;MIN($D$5,$D$10),"",INDEX($U$35:$Z289,1,B298+1))</f>
        <v/>
      </c>
      <c r="O298" s="5" t="str">
        <f t="shared" si="105"/>
        <v/>
      </c>
      <c r="P298" s="5">
        <f t="shared" si="112"/>
        <v>0</v>
      </c>
      <c r="Q298" s="351"/>
      <c r="R298" s="351"/>
      <c r="S298" s="19" t="str">
        <f t="shared" si="108"/>
        <v/>
      </c>
      <c r="T298" s="62" t="str">
        <f t="shared" si="109"/>
        <v/>
      </c>
      <c r="U298" s="25">
        <f t="shared" si="113"/>
        <v>0</v>
      </c>
      <c r="V298" s="21">
        <f t="shared" si="114"/>
        <v>0</v>
      </c>
      <c r="W298" s="4" t="str">
        <f t="shared" si="115"/>
        <v/>
      </c>
      <c r="X298" s="4" t="e">
        <f t="shared" si="106"/>
        <v>#VALUE!</v>
      </c>
      <c r="Y298" s="4">
        <f t="shared" si="116"/>
        <v>0</v>
      </c>
      <c r="Z298" s="4">
        <f t="shared" si="107"/>
        <v>0</v>
      </c>
      <c r="AA298" s="4" t="e">
        <f t="shared" si="117"/>
        <v>#VALUE!</v>
      </c>
      <c r="AB298" s="4" t="e">
        <f t="shared" si="118"/>
        <v>#VALUE!</v>
      </c>
      <c r="AC298" s="4" t="e">
        <f t="shared" si="110"/>
        <v>#VALUE!</v>
      </c>
      <c r="AD298" s="4" t="e">
        <f t="shared" si="119"/>
        <v>#VALUE!</v>
      </c>
      <c r="AE298" s="4" t="e">
        <f t="shared" si="111"/>
        <v>#VALUE!</v>
      </c>
      <c r="AF298" s="4" t="e">
        <f t="shared" si="120"/>
        <v>#VALUE!</v>
      </c>
      <c r="AG298" s="4" t="e">
        <f t="shared" si="121"/>
        <v>#VALUE!</v>
      </c>
      <c r="AH298" s="4" t="e">
        <f t="shared" si="122"/>
        <v>#VALUE!</v>
      </c>
      <c r="AI298" s="4" t="e">
        <f t="shared" si="123"/>
        <v>#VALUE!</v>
      </c>
      <c r="AJ298" s="4" t="e">
        <f t="shared" si="124"/>
        <v>#VALUE!</v>
      </c>
      <c r="AK298" s="4" t="e">
        <f t="shared" si="125"/>
        <v>#VALUE!</v>
      </c>
      <c r="AL298" s="4" t="e">
        <f t="shared" si="126"/>
        <v>#VALUE!</v>
      </c>
    </row>
    <row r="299" spans="1:38" ht="13.8" thickBot="1" x14ac:dyDescent="0.3">
      <c r="A299" s="350"/>
      <c r="B299" s="351"/>
      <c r="C299" s="351"/>
      <c r="D299" s="560"/>
      <c r="E299" s="561"/>
      <c r="F299" s="351"/>
      <c r="G299" s="354"/>
      <c r="H299" s="357"/>
      <c r="I299" s="353"/>
      <c r="J299" s="354"/>
      <c r="K299" s="65"/>
      <c r="L299" s="61" t="str">
        <f t="shared" si="103"/>
        <v/>
      </c>
      <c r="M299" s="4" t="str">
        <f t="shared" si="104"/>
        <v/>
      </c>
      <c r="N299" s="4" t="str">
        <f>IF(U299&lt;MIN($D$5,$D$10),"",INDEX($U$35:$Z290,1,B299+1))</f>
        <v/>
      </c>
      <c r="O299" s="5" t="str">
        <f t="shared" si="105"/>
        <v/>
      </c>
      <c r="P299" s="5">
        <f t="shared" si="112"/>
        <v>0</v>
      </c>
      <c r="Q299" s="351"/>
      <c r="R299" s="351"/>
      <c r="S299" s="19" t="str">
        <f t="shared" si="108"/>
        <v/>
      </c>
      <c r="T299" s="62" t="str">
        <f t="shared" si="109"/>
        <v/>
      </c>
      <c r="U299" s="25">
        <f t="shared" si="113"/>
        <v>0</v>
      </c>
      <c r="V299" s="21">
        <f t="shared" si="114"/>
        <v>0</v>
      </c>
      <c r="W299" s="4" t="str">
        <f t="shared" si="115"/>
        <v/>
      </c>
      <c r="X299" s="4" t="e">
        <f t="shared" si="106"/>
        <v>#VALUE!</v>
      </c>
      <c r="Y299" s="4">
        <f t="shared" si="116"/>
        <v>0</v>
      </c>
      <c r="Z299" s="4">
        <f t="shared" si="107"/>
        <v>0</v>
      </c>
      <c r="AA299" s="4" t="e">
        <f t="shared" si="117"/>
        <v>#VALUE!</v>
      </c>
      <c r="AB299" s="4" t="e">
        <f t="shared" si="118"/>
        <v>#VALUE!</v>
      </c>
      <c r="AC299" s="4" t="e">
        <f t="shared" si="110"/>
        <v>#VALUE!</v>
      </c>
      <c r="AD299" s="4" t="e">
        <f t="shared" si="119"/>
        <v>#VALUE!</v>
      </c>
      <c r="AE299" s="4" t="e">
        <f t="shared" si="111"/>
        <v>#VALUE!</v>
      </c>
      <c r="AF299" s="4" t="e">
        <f t="shared" si="120"/>
        <v>#VALUE!</v>
      </c>
      <c r="AG299" s="4" t="e">
        <f t="shared" si="121"/>
        <v>#VALUE!</v>
      </c>
      <c r="AH299" s="4" t="e">
        <f t="shared" si="122"/>
        <v>#VALUE!</v>
      </c>
      <c r="AI299" s="4" t="e">
        <f t="shared" si="123"/>
        <v>#VALUE!</v>
      </c>
      <c r="AJ299" s="4" t="e">
        <f t="shared" si="124"/>
        <v>#VALUE!</v>
      </c>
      <c r="AK299" s="4" t="e">
        <f t="shared" si="125"/>
        <v>#VALUE!</v>
      </c>
      <c r="AL299" s="4" t="e">
        <f t="shared" si="126"/>
        <v>#VALUE!</v>
      </c>
    </row>
    <row r="300" spans="1:38" ht="13.8" thickBot="1" x14ac:dyDescent="0.3">
      <c r="A300" s="350"/>
      <c r="B300" s="351"/>
      <c r="C300" s="351"/>
      <c r="D300" s="560"/>
      <c r="E300" s="561"/>
      <c r="F300" s="351"/>
      <c r="G300" s="354"/>
      <c r="H300" s="357"/>
      <c r="I300" s="353"/>
      <c r="J300" s="354"/>
      <c r="K300" s="65"/>
      <c r="L300" s="61" t="str">
        <f t="shared" si="103"/>
        <v/>
      </c>
      <c r="M300" s="4" t="str">
        <f t="shared" si="104"/>
        <v/>
      </c>
      <c r="N300" s="4" t="str">
        <f>IF(U300&lt;MIN($D$5,$D$10),"",INDEX($U$35:$Z291,1,B300+1))</f>
        <v/>
      </c>
      <c r="O300" s="5" t="str">
        <f t="shared" si="105"/>
        <v/>
      </c>
      <c r="P300" s="5">
        <f t="shared" si="112"/>
        <v>0</v>
      </c>
      <c r="Q300" s="351"/>
      <c r="R300" s="351"/>
      <c r="S300" s="19" t="str">
        <f t="shared" si="108"/>
        <v/>
      </c>
      <c r="T300" s="62" t="str">
        <f t="shared" si="109"/>
        <v/>
      </c>
      <c r="U300" s="25">
        <f t="shared" si="113"/>
        <v>0</v>
      </c>
      <c r="V300" s="21">
        <f t="shared" si="114"/>
        <v>0</v>
      </c>
      <c r="W300" s="4" t="str">
        <f t="shared" si="115"/>
        <v/>
      </c>
      <c r="X300" s="4" t="e">
        <f t="shared" si="106"/>
        <v>#VALUE!</v>
      </c>
      <c r="Y300" s="4">
        <f t="shared" si="116"/>
        <v>0</v>
      </c>
      <c r="Z300" s="4">
        <f t="shared" si="107"/>
        <v>0</v>
      </c>
      <c r="AA300" s="4" t="e">
        <f t="shared" si="117"/>
        <v>#VALUE!</v>
      </c>
      <c r="AB300" s="4" t="e">
        <f t="shared" si="118"/>
        <v>#VALUE!</v>
      </c>
      <c r="AC300" s="4" t="e">
        <f t="shared" si="110"/>
        <v>#VALUE!</v>
      </c>
      <c r="AD300" s="4" t="e">
        <f t="shared" si="119"/>
        <v>#VALUE!</v>
      </c>
      <c r="AE300" s="4" t="e">
        <f t="shared" si="111"/>
        <v>#VALUE!</v>
      </c>
      <c r="AF300" s="4" t="e">
        <f t="shared" si="120"/>
        <v>#VALUE!</v>
      </c>
      <c r="AG300" s="4" t="e">
        <f t="shared" si="121"/>
        <v>#VALUE!</v>
      </c>
      <c r="AH300" s="4" t="e">
        <f t="shared" si="122"/>
        <v>#VALUE!</v>
      </c>
      <c r="AI300" s="4" t="e">
        <f t="shared" si="123"/>
        <v>#VALUE!</v>
      </c>
      <c r="AJ300" s="4" t="e">
        <f t="shared" si="124"/>
        <v>#VALUE!</v>
      </c>
      <c r="AK300" s="4" t="e">
        <f t="shared" si="125"/>
        <v>#VALUE!</v>
      </c>
      <c r="AL300" s="4" t="e">
        <f t="shared" si="126"/>
        <v>#VALUE!</v>
      </c>
    </row>
    <row r="301" spans="1:38" ht="13.8" thickBot="1" x14ac:dyDescent="0.3">
      <c r="A301" s="350"/>
      <c r="B301" s="351"/>
      <c r="C301" s="351"/>
      <c r="D301" s="560"/>
      <c r="E301" s="561"/>
      <c r="F301" s="351"/>
      <c r="G301" s="354"/>
      <c r="H301" s="357"/>
      <c r="I301" s="353"/>
      <c r="J301" s="354"/>
      <c r="K301" s="65"/>
      <c r="L301" s="61" t="str">
        <f t="shared" si="103"/>
        <v/>
      </c>
      <c r="M301" s="4" t="str">
        <f t="shared" si="104"/>
        <v/>
      </c>
      <c r="N301" s="4" t="str">
        <f>IF(U301&lt;MIN($D$5,$D$10),"",INDEX($U$35:$Z292,1,B301+1))</f>
        <v/>
      </c>
      <c r="O301" s="5" t="str">
        <f t="shared" si="105"/>
        <v/>
      </c>
      <c r="P301" s="5">
        <f t="shared" si="112"/>
        <v>0</v>
      </c>
      <c r="Q301" s="351"/>
      <c r="R301" s="351"/>
      <c r="S301" s="19" t="str">
        <f t="shared" si="108"/>
        <v/>
      </c>
      <c r="T301" s="62" t="str">
        <f t="shared" si="109"/>
        <v/>
      </c>
      <c r="U301" s="25">
        <f t="shared" si="113"/>
        <v>0</v>
      </c>
      <c r="V301" s="21">
        <f t="shared" si="114"/>
        <v>0</v>
      </c>
      <c r="W301" s="4" t="str">
        <f t="shared" si="115"/>
        <v/>
      </c>
      <c r="X301" s="4" t="e">
        <f t="shared" si="106"/>
        <v>#VALUE!</v>
      </c>
      <c r="Y301" s="4">
        <f t="shared" si="116"/>
        <v>0</v>
      </c>
      <c r="Z301" s="4">
        <f t="shared" si="107"/>
        <v>0</v>
      </c>
      <c r="AA301" s="4" t="e">
        <f t="shared" si="117"/>
        <v>#VALUE!</v>
      </c>
      <c r="AB301" s="4" t="e">
        <f t="shared" si="118"/>
        <v>#VALUE!</v>
      </c>
      <c r="AC301" s="4" t="e">
        <f t="shared" si="110"/>
        <v>#VALUE!</v>
      </c>
      <c r="AD301" s="4" t="e">
        <f t="shared" si="119"/>
        <v>#VALUE!</v>
      </c>
      <c r="AE301" s="4" t="e">
        <f t="shared" si="111"/>
        <v>#VALUE!</v>
      </c>
      <c r="AF301" s="4" t="e">
        <f t="shared" si="120"/>
        <v>#VALUE!</v>
      </c>
      <c r="AG301" s="4" t="e">
        <f t="shared" si="121"/>
        <v>#VALUE!</v>
      </c>
      <c r="AH301" s="4" t="e">
        <f t="shared" si="122"/>
        <v>#VALUE!</v>
      </c>
      <c r="AI301" s="4" t="e">
        <f t="shared" si="123"/>
        <v>#VALUE!</v>
      </c>
      <c r="AJ301" s="4" t="e">
        <f t="shared" si="124"/>
        <v>#VALUE!</v>
      </c>
      <c r="AK301" s="4" t="e">
        <f t="shared" si="125"/>
        <v>#VALUE!</v>
      </c>
      <c r="AL301" s="4" t="e">
        <f t="shared" si="126"/>
        <v>#VALUE!</v>
      </c>
    </row>
    <row r="302" spans="1:38" ht="13.8" thickBot="1" x14ac:dyDescent="0.3">
      <c r="A302" s="350"/>
      <c r="B302" s="351"/>
      <c r="C302" s="351"/>
      <c r="D302" s="560"/>
      <c r="E302" s="561"/>
      <c r="F302" s="351"/>
      <c r="G302" s="354"/>
      <c r="H302" s="357"/>
      <c r="I302" s="353"/>
      <c r="J302" s="354"/>
      <c r="K302" s="65"/>
      <c r="L302" s="61" t="str">
        <f t="shared" si="103"/>
        <v/>
      </c>
      <c r="M302" s="4" t="str">
        <f t="shared" si="104"/>
        <v/>
      </c>
      <c r="N302" s="4" t="str">
        <f>IF(U302&lt;MIN($D$5,$D$10),"",INDEX($U$35:$Z293,1,B302+1))</f>
        <v/>
      </c>
      <c r="O302" s="5" t="str">
        <f t="shared" si="105"/>
        <v/>
      </c>
      <c r="P302" s="5">
        <f t="shared" si="112"/>
        <v>0</v>
      </c>
      <c r="Q302" s="351"/>
      <c r="R302" s="351"/>
      <c r="S302" s="19" t="str">
        <f t="shared" si="108"/>
        <v/>
      </c>
      <c r="T302" s="62" t="str">
        <f t="shared" si="109"/>
        <v/>
      </c>
      <c r="U302" s="25">
        <f t="shared" si="113"/>
        <v>0</v>
      </c>
      <c r="V302" s="21">
        <f t="shared" si="114"/>
        <v>0</v>
      </c>
      <c r="W302" s="4" t="str">
        <f t="shared" si="115"/>
        <v/>
      </c>
      <c r="X302" s="4" t="e">
        <f t="shared" si="106"/>
        <v>#VALUE!</v>
      </c>
      <c r="Y302" s="4">
        <f t="shared" si="116"/>
        <v>0</v>
      </c>
      <c r="Z302" s="4">
        <f t="shared" si="107"/>
        <v>0</v>
      </c>
      <c r="AA302" s="4" t="e">
        <f t="shared" si="117"/>
        <v>#VALUE!</v>
      </c>
      <c r="AB302" s="4" t="e">
        <f t="shared" si="118"/>
        <v>#VALUE!</v>
      </c>
      <c r="AC302" s="4" t="e">
        <f t="shared" si="110"/>
        <v>#VALUE!</v>
      </c>
      <c r="AD302" s="4" t="e">
        <f t="shared" si="119"/>
        <v>#VALUE!</v>
      </c>
      <c r="AE302" s="4" t="e">
        <f t="shared" si="111"/>
        <v>#VALUE!</v>
      </c>
      <c r="AF302" s="4" t="e">
        <f t="shared" si="120"/>
        <v>#VALUE!</v>
      </c>
      <c r="AG302" s="4" t="e">
        <f t="shared" si="121"/>
        <v>#VALUE!</v>
      </c>
      <c r="AH302" s="4" t="e">
        <f t="shared" si="122"/>
        <v>#VALUE!</v>
      </c>
      <c r="AI302" s="4" t="e">
        <f t="shared" si="123"/>
        <v>#VALUE!</v>
      </c>
      <c r="AJ302" s="4" t="e">
        <f t="shared" si="124"/>
        <v>#VALUE!</v>
      </c>
      <c r="AK302" s="4" t="e">
        <f t="shared" si="125"/>
        <v>#VALUE!</v>
      </c>
      <c r="AL302" s="4" t="e">
        <f t="shared" si="126"/>
        <v>#VALUE!</v>
      </c>
    </row>
    <row r="303" spans="1:38" ht="13.8" thickBot="1" x14ac:dyDescent="0.3">
      <c r="A303" s="350"/>
      <c r="B303" s="351"/>
      <c r="C303" s="351"/>
      <c r="D303" s="560"/>
      <c r="E303" s="561"/>
      <c r="F303" s="351"/>
      <c r="G303" s="354"/>
      <c r="H303" s="357"/>
      <c r="I303" s="353"/>
      <c r="J303" s="354"/>
      <c r="K303" s="65"/>
      <c r="L303" s="61" t="str">
        <f t="shared" si="103"/>
        <v/>
      </c>
      <c r="M303" s="4" t="str">
        <f t="shared" si="104"/>
        <v/>
      </c>
      <c r="N303" s="4" t="str">
        <f>IF(U303&lt;MIN($D$5,$D$10),"",INDEX($U$35:$Z294,1,B303+1))</f>
        <v/>
      </c>
      <c r="O303" s="5" t="str">
        <f t="shared" si="105"/>
        <v/>
      </c>
      <c r="P303" s="5">
        <f t="shared" si="112"/>
        <v>0</v>
      </c>
      <c r="Q303" s="351"/>
      <c r="R303" s="351"/>
      <c r="S303" s="19" t="str">
        <f t="shared" si="108"/>
        <v/>
      </c>
      <c r="T303" s="62" t="str">
        <f t="shared" si="109"/>
        <v/>
      </c>
      <c r="U303" s="25">
        <f t="shared" si="113"/>
        <v>0</v>
      </c>
      <c r="V303" s="21">
        <f t="shared" si="114"/>
        <v>0</v>
      </c>
      <c r="W303" s="4" t="str">
        <f t="shared" si="115"/>
        <v/>
      </c>
      <c r="X303" s="4" t="e">
        <f t="shared" si="106"/>
        <v>#VALUE!</v>
      </c>
      <c r="Y303" s="4">
        <f t="shared" si="116"/>
        <v>0</v>
      </c>
      <c r="Z303" s="4">
        <f t="shared" si="107"/>
        <v>0</v>
      </c>
      <c r="AA303" s="4" t="e">
        <f t="shared" si="117"/>
        <v>#VALUE!</v>
      </c>
      <c r="AB303" s="4" t="e">
        <f t="shared" si="118"/>
        <v>#VALUE!</v>
      </c>
      <c r="AC303" s="4" t="e">
        <f t="shared" si="110"/>
        <v>#VALUE!</v>
      </c>
      <c r="AD303" s="4" t="e">
        <f t="shared" si="119"/>
        <v>#VALUE!</v>
      </c>
      <c r="AE303" s="4" t="e">
        <f t="shared" si="111"/>
        <v>#VALUE!</v>
      </c>
      <c r="AF303" s="4" t="e">
        <f t="shared" si="120"/>
        <v>#VALUE!</v>
      </c>
      <c r="AG303" s="4" t="e">
        <f t="shared" si="121"/>
        <v>#VALUE!</v>
      </c>
      <c r="AH303" s="4" t="e">
        <f t="shared" si="122"/>
        <v>#VALUE!</v>
      </c>
      <c r="AI303" s="4" t="e">
        <f t="shared" si="123"/>
        <v>#VALUE!</v>
      </c>
      <c r="AJ303" s="4" t="e">
        <f t="shared" si="124"/>
        <v>#VALUE!</v>
      </c>
      <c r="AK303" s="4" t="e">
        <f t="shared" si="125"/>
        <v>#VALUE!</v>
      </c>
      <c r="AL303" s="4" t="e">
        <f t="shared" si="126"/>
        <v>#VALUE!</v>
      </c>
    </row>
    <row r="304" spans="1:38" ht="13.8" thickBot="1" x14ac:dyDescent="0.3">
      <c r="A304" s="350"/>
      <c r="B304" s="351"/>
      <c r="C304" s="351"/>
      <c r="D304" s="560"/>
      <c r="E304" s="561"/>
      <c r="F304" s="351"/>
      <c r="G304" s="354"/>
      <c r="H304" s="357"/>
      <c r="I304" s="353"/>
      <c r="J304" s="354"/>
      <c r="K304" s="65"/>
      <c r="L304" s="61" t="str">
        <f t="shared" si="103"/>
        <v/>
      </c>
      <c r="M304" s="4" t="str">
        <f t="shared" si="104"/>
        <v/>
      </c>
      <c r="N304" s="4" t="str">
        <f>IF(U304&lt;MIN($D$5,$D$10),"",INDEX($U$35:$Z295,1,B304+1))</f>
        <v/>
      </c>
      <c r="O304" s="5" t="str">
        <f t="shared" si="105"/>
        <v/>
      </c>
      <c r="P304" s="5">
        <f t="shared" si="112"/>
        <v>0</v>
      </c>
      <c r="Q304" s="351"/>
      <c r="R304" s="351"/>
      <c r="S304" s="19" t="str">
        <f t="shared" si="108"/>
        <v/>
      </c>
      <c r="T304" s="62" t="str">
        <f t="shared" si="109"/>
        <v/>
      </c>
      <c r="U304" s="25">
        <f t="shared" si="113"/>
        <v>0</v>
      </c>
      <c r="V304" s="21">
        <f t="shared" si="114"/>
        <v>0</v>
      </c>
      <c r="W304" s="4" t="str">
        <f t="shared" si="115"/>
        <v/>
      </c>
      <c r="X304" s="4" t="e">
        <f t="shared" si="106"/>
        <v>#VALUE!</v>
      </c>
      <c r="Y304" s="4">
        <f t="shared" si="116"/>
        <v>0</v>
      </c>
      <c r="Z304" s="4">
        <f t="shared" si="107"/>
        <v>0</v>
      </c>
      <c r="AA304" s="4" t="e">
        <f t="shared" si="117"/>
        <v>#VALUE!</v>
      </c>
      <c r="AB304" s="4" t="e">
        <f t="shared" si="118"/>
        <v>#VALUE!</v>
      </c>
      <c r="AC304" s="4" t="e">
        <f t="shared" si="110"/>
        <v>#VALUE!</v>
      </c>
      <c r="AD304" s="4" t="e">
        <f t="shared" si="119"/>
        <v>#VALUE!</v>
      </c>
      <c r="AE304" s="4" t="e">
        <f t="shared" si="111"/>
        <v>#VALUE!</v>
      </c>
      <c r="AF304" s="4" t="e">
        <f t="shared" si="120"/>
        <v>#VALUE!</v>
      </c>
      <c r="AG304" s="4" t="e">
        <f t="shared" si="121"/>
        <v>#VALUE!</v>
      </c>
      <c r="AH304" s="4" t="e">
        <f t="shared" si="122"/>
        <v>#VALUE!</v>
      </c>
      <c r="AI304" s="4" t="e">
        <f t="shared" si="123"/>
        <v>#VALUE!</v>
      </c>
      <c r="AJ304" s="4" t="e">
        <f t="shared" si="124"/>
        <v>#VALUE!</v>
      </c>
      <c r="AK304" s="4" t="e">
        <f t="shared" si="125"/>
        <v>#VALUE!</v>
      </c>
      <c r="AL304" s="4" t="e">
        <f t="shared" si="126"/>
        <v>#VALUE!</v>
      </c>
    </row>
    <row r="305" spans="1:38" ht="13.8" thickBot="1" x14ac:dyDescent="0.3">
      <c r="A305" s="350"/>
      <c r="B305" s="351"/>
      <c r="C305" s="351"/>
      <c r="D305" s="560"/>
      <c r="E305" s="561"/>
      <c r="F305" s="351"/>
      <c r="G305" s="354"/>
      <c r="H305" s="357"/>
      <c r="I305" s="353"/>
      <c r="J305" s="354"/>
      <c r="K305" s="65"/>
      <c r="L305" s="61" t="str">
        <f t="shared" si="103"/>
        <v/>
      </c>
      <c r="M305" s="4" t="str">
        <f t="shared" si="104"/>
        <v/>
      </c>
      <c r="N305" s="4" t="str">
        <f>IF(U305&lt;MIN($D$5,$D$10),"",INDEX($U$35:$Z296,1,B305+1))</f>
        <v/>
      </c>
      <c r="O305" s="5" t="str">
        <f t="shared" si="105"/>
        <v/>
      </c>
      <c r="P305" s="5">
        <f t="shared" si="112"/>
        <v>0</v>
      </c>
      <c r="Q305" s="351"/>
      <c r="R305" s="351"/>
      <c r="S305" s="19" t="str">
        <f t="shared" si="108"/>
        <v/>
      </c>
      <c r="T305" s="62" t="str">
        <f t="shared" si="109"/>
        <v/>
      </c>
      <c r="U305" s="25">
        <f t="shared" si="113"/>
        <v>0</v>
      </c>
      <c r="V305" s="21">
        <f t="shared" si="114"/>
        <v>0</v>
      </c>
      <c r="W305" s="4" t="str">
        <f t="shared" si="115"/>
        <v/>
      </c>
      <c r="X305" s="4" t="e">
        <f t="shared" si="106"/>
        <v>#VALUE!</v>
      </c>
      <c r="Y305" s="4">
        <f t="shared" si="116"/>
        <v>0</v>
      </c>
      <c r="Z305" s="4">
        <f t="shared" si="107"/>
        <v>0</v>
      </c>
      <c r="AA305" s="4" t="e">
        <f t="shared" si="117"/>
        <v>#VALUE!</v>
      </c>
      <c r="AB305" s="4" t="e">
        <f t="shared" si="118"/>
        <v>#VALUE!</v>
      </c>
      <c r="AC305" s="4" t="e">
        <f t="shared" si="110"/>
        <v>#VALUE!</v>
      </c>
      <c r="AD305" s="4" t="e">
        <f t="shared" si="119"/>
        <v>#VALUE!</v>
      </c>
      <c r="AE305" s="4" t="e">
        <f t="shared" si="111"/>
        <v>#VALUE!</v>
      </c>
      <c r="AF305" s="4" t="e">
        <f t="shared" si="120"/>
        <v>#VALUE!</v>
      </c>
      <c r="AG305" s="4" t="e">
        <f t="shared" si="121"/>
        <v>#VALUE!</v>
      </c>
      <c r="AH305" s="4" t="e">
        <f t="shared" si="122"/>
        <v>#VALUE!</v>
      </c>
      <c r="AI305" s="4" t="e">
        <f t="shared" si="123"/>
        <v>#VALUE!</v>
      </c>
      <c r="AJ305" s="4" t="e">
        <f t="shared" si="124"/>
        <v>#VALUE!</v>
      </c>
      <c r="AK305" s="4" t="e">
        <f t="shared" si="125"/>
        <v>#VALUE!</v>
      </c>
      <c r="AL305" s="4" t="e">
        <f t="shared" si="126"/>
        <v>#VALUE!</v>
      </c>
    </row>
    <row r="306" spans="1:38" ht="13.8" thickBot="1" x14ac:dyDescent="0.3">
      <c r="A306" s="350"/>
      <c r="B306" s="351"/>
      <c r="C306" s="351"/>
      <c r="D306" s="560"/>
      <c r="E306" s="561"/>
      <c r="F306" s="351"/>
      <c r="G306" s="354"/>
      <c r="H306" s="357"/>
      <c r="I306" s="353"/>
      <c r="J306" s="354"/>
      <c r="K306" s="65"/>
      <c r="L306" s="61" t="str">
        <f t="shared" si="103"/>
        <v/>
      </c>
      <c r="M306" s="4" t="str">
        <f t="shared" si="104"/>
        <v/>
      </c>
      <c r="N306" s="4" t="str">
        <f>IF(U306&lt;MIN($D$5,$D$10),"",INDEX($U$35:$Z297,1,B306+1))</f>
        <v/>
      </c>
      <c r="O306" s="5" t="str">
        <f t="shared" si="105"/>
        <v/>
      </c>
      <c r="P306" s="5">
        <f t="shared" si="112"/>
        <v>0</v>
      </c>
      <c r="Q306" s="351"/>
      <c r="R306" s="351"/>
      <c r="S306" s="19" t="str">
        <f t="shared" si="108"/>
        <v/>
      </c>
      <c r="T306" s="62" t="str">
        <f t="shared" si="109"/>
        <v/>
      </c>
      <c r="U306" s="25">
        <f t="shared" si="113"/>
        <v>0</v>
      </c>
      <c r="V306" s="21">
        <f t="shared" si="114"/>
        <v>0</v>
      </c>
      <c r="W306" s="4" t="str">
        <f t="shared" si="115"/>
        <v/>
      </c>
      <c r="X306" s="4" t="e">
        <f t="shared" si="106"/>
        <v>#VALUE!</v>
      </c>
      <c r="Y306" s="4">
        <f t="shared" si="116"/>
        <v>0</v>
      </c>
      <c r="Z306" s="4">
        <f t="shared" si="107"/>
        <v>0</v>
      </c>
      <c r="AA306" s="4" t="e">
        <f t="shared" si="117"/>
        <v>#VALUE!</v>
      </c>
      <c r="AB306" s="4" t="e">
        <f t="shared" si="118"/>
        <v>#VALUE!</v>
      </c>
      <c r="AC306" s="4" t="e">
        <f t="shared" si="110"/>
        <v>#VALUE!</v>
      </c>
      <c r="AD306" s="4" t="e">
        <f t="shared" si="119"/>
        <v>#VALUE!</v>
      </c>
      <c r="AE306" s="4" t="e">
        <f t="shared" si="111"/>
        <v>#VALUE!</v>
      </c>
      <c r="AF306" s="4" t="e">
        <f t="shared" si="120"/>
        <v>#VALUE!</v>
      </c>
      <c r="AG306" s="4" t="e">
        <f t="shared" si="121"/>
        <v>#VALUE!</v>
      </c>
      <c r="AH306" s="4" t="e">
        <f t="shared" si="122"/>
        <v>#VALUE!</v>
      </c>
      <c r="AI306" s="4" t="e">
        <f t="shared" si="123"/>
        <v>#VALUE!</v>
      </c>
      <c r="AJ306" s="4" t="e">
        <f t="shared" si="124"/>
        <v>#VALUE!</v>
      </c>
      <c r="AK306" s="4" t="e">
        <f t="shared" si="125"/>
        <v>#VALUE!</v>
      </c>
      <c r="AL306" s="4" t="e">
        <f t="shared" si="126"/>
        <v>#VALUE!</v>
      </c>
    </row>
    <row r="307" spans="1:38" ht="13.8" thickBot="1" x14ac:dyDescent="0.3">
      <c r="A307" s="350"/>
      <c r="B307" s="351"/>
      <c r="C307" s="351"/>
      <c r="D307" s="560"/>
      <c r="E307" s="561"/>
      <c r="F307" s="351"/>
      <c r="G307" s="354"/>
      <c r="H307" s="357"/>
      <c r="I307" s="353"/>
      <c r="J307" s="354"/>
      <c r="K307" s="65"/>
      <c r="L307" s="61" t="str">
        <f t="shared" ref="L307:L370" si="127">IF(U307&lt;MIN($D$5,$D$10),"",IF(U307&gt;=$D$24,V307/INDEX($E$30:$L$30,1,F307),V307/INDEX($E$17:$L$17,1,F307)))</f>
        <v/>
      </c>
      <c r="M307" s="4" t="str">
        <f t="shared" ref="M307:M370" si="128">IF(U307&lt;MIN($D$5,$D$10),"",INDEX(AA307:AF307,1,S307))</f>
        <v/>
      </c>
      <c r="N307" s="4" t="str">
        <f>IF(U307&lt;MIN($D$5,$D$10),"",INDEX($U$35:$Z298,1,B307+1))</f>
        <v/>
      </c>
      <c r="O307" s="5" t="str">
        <f t="shared" ref="O307:O370" si="129">IF(U307&lt;MIN($D$5,$D$10),"",M307-N307)</f>
        <v/>
      </c>
      <c r="P307" s="5">
        <f t="shared" si="112"/>
        <v>0</v>
      </c>
      <c r="Q307" s="351"/>
      <c r="R307" s="351"/>
      <c r="S307" s="19" t="str">
        <f t="shared" si="108"/>
        <v/>
      </c>
      <c r="T307" s="62" t="str">
        <f t="shared" si="109"/>
        <v/>
      </c>
      <c r="U307" s="25">
        <f t="shared" si="113"/>
        <v>0</v>
      </c>
      <c r="V307" s="21">
        <f t="shared" si="114"/>
        <v>0</v>
      </c>
      <c r="W307" s="4" t="str">
        <f t="shared" si="115"/>
        <v/>
      </c>
      <c r="X307" s="4" t="e">
        <f t="shared" ref="X307:X370" si="130">IF(U307&gt;=$D$24,INDEX($F$22:$K$23,W307,B307+1),INDEX($F$8:$K$9,W307,B307+1))</f>
        <v>#VALUE!</v>
      </c>
      <c r="Y307" s="4">
        <f t="shared" si="116"/>
        <v>0</v>
      </c>
      <c r="Z307" s="4">
        <f t="shared" ref="Z307:Z370" si="131">INDEX($P$25:$P$30,B307+1,1)</f>
        <v>0</v>
      </c>
      <c r="AA307" s="4" t="e">
        <f t="shared" si="117"/>
        <v>#VALUE!</v>
      </c>
      <c r="AB307" s="4" t="e">
        <f t="shared" si="118"/>
        <v>#VALUE!</v>
      </c>
      <c r="AC307" s="4" t="e">
        <f t="shared" si="110"/>
        <v>#VALUE!</v>
      </c>
      <c r="AD307" s="4" t="e">
        <f t="shared" si="119"/>
        <v>#VALUE!</v>
      </c>
      <c r="AE307" s="4" t="e">
        <f t="shared" si="111"/>
        <v>#VALUE!</v>
      </c>
      <c r="AF307" s="4" t="e">
        <f t="shared" si="120"/>
        <v>#VALUE!</v>
      </c>
      <c r="AG307" s="4" t="e">
        <f t="shared" si="121"/>
        <v>#VALUE!</v>
      </c>
      <c r="AH307" s="4" t="e">
        <f t="shared" si="122"/>
        <v>#VALUE!</v>
      </c>
      <c r="AI307" s="4" t="e">
        <f t="shared" si="123"/>
        <v>#VALUE!</v>
      </c>
      <c r="AJ307" s="4" t="e">
        <f t="shared" si="124"/>
        <v>#VALUE!</v>
      </c>
      <c r="AK307" s="4" t="e">
        <f t="shared" si="125"/>
        <v>#VALUE!</v>
      </c>
      <c r="AL307" s="4" t="e">
        <f t="shared" si="126"/>
        <v>#VALUE!</v>
      </c>
    </row>
    <row r="308" spans="1:38" ht="13.8" thickBot="1" x14ac:dyDescent="0.3">
      <c r="A308" s="350"/>
      <c r="B308" s="351"/>
      <c r="C308" s="351"/>
      <c r="D308" s="560"/>
      <c r="E308" s="561"/>
      <c r="F308" s="351"/>
      <c r="G308" s="354"/>
      <c r="H308" s="357"/>
      <c r="I308" s="353"/>
      <c r="J308" s="354"/>
      <c r="K308" s="65"/>
      <c r="L308" s="61" t="str">
        <f t="shared" si="127"/>
        <v/>
      </c>
      <c r="M308" s="4" t="str">
        <f t="shared" si="128"/>
        <v/>
      </c>
      <c r="N308" s="4" t="str">
        <f>IF(U308&lt;MIN($D$5,$D$10),"",INDEX($U$35:$Z299,1,B308+1))</f>
        <v/>
      </c>
      <c r="O308" s="5" t="str">
        <f t="shared" si="129"/>
        <v/>
      </c>
      <c r="P308" s="5">
        <f t="shared" si="112"/>
        <v>0</v>
      </c>
      <c r="Q308" s="351"/>
      <c r="R308" s="351"/>
      <c r="S308" s="19" t="str">
        <f t="shared" ref="S308:S371" si="132">IF(K308="None or HCV",1,IF(AND(K308="LIHTC",Q308=0),2,IF(AND(K308="LIHTC",Q308&gt;0),3,IF(AND(OR(K308="PBS8",K308="LIHTC &amp; PBS8"),C308="low"),4,IF(AND(K308="LIHTC &amp; PBS8",C308="HIGH"),5,IF(AND(K308="PBS8",C308="HIGH"),6,""))))))</f>
        <v/>
      </c>
      <c r="T308" s="62" t="str">
        <f t="shared" ref="T308:T371" si="133">IF(U308=0,"",IF(U308&lt;MIN($D$5,$D$10),"Date Error",IF(INDEX(AG308:AL308,1,S308)&lt;&gt;"","Possible Rent Error","")))</f>
        <v/>
      </c>
      <c r="U308" s="25">
        <f t="shared" si="113"/>
        <v>0</v>
      </c>
      <c r="V308" s="21">
        <f t="shared" si="114"/>
        <v>0</v>
      </c>
      <c r="W308" s="4" t="str">
        <f t="shared" si="115"/>
        <v/>
      </c>
      <c r="X308" s="4" t="e">
        <f t="shared" si="130"/>
        <v>#VALUE!</v>
      </c>
      <c r="Y308" s="4">
        <f t="shared" si="116"/>
        <v>0</v>
      </c>
      <c r="Z308" s="4">
        <f t="shared" si="131"/>
        <v>0</v>
      </c>
      <c r="AA308" s="4" t="e">
        <f t="shared" si="117"/>
        <v>#VALUE!</v>
      </c>
      <c r="AB308" s="4" t="e">
        <f t="shared" si="118"/>
        <v>#VALUE!</v>
      </c>
      <c r="AC308" s="4" t="e">
        <f t="shared" ref="AC308:AC371" si="134">IF(N308+R308&gt;Y308,Y308,IF(N308+Q308+R308&gt;X308,X308,MAX(X308,Y308)))</f>
        <v>#VALUE!</v>
      </c>
      <c r="AD308" s="4" t="e">
        <f t="shared" si="119"/>
        <v>#VALUE!</v>
      </c>
      <c r="AE308" s="4" t="e">
        <f t="shared" ref="AE308:AE371" si="135">IF(N308+R308&gt;Y308,Y308,IF(N308+Q308+R308&gt;X308,X308,MAX(X308,Y308)))</f>
        <v>#VALUE!</v>
      </c>
      <c r="AF308" s="4" t="e">
        <f t="shared" si="120"/>
        <v>#VALUE!</v>
      </c>
      <c r="AG308" s="4" t="e">
        <f t="shared" si="121"/>
        <v>#VALUE!</v>
      </c>
      <c r="AH308" s="4" t="e">
        <f t="shared" si="122"/>
        <v>#VALUE!</v>
      </c>
      <c r="AI308" s="4" t="e">
        <f t="shared" si="123"/>
        <v>#VALUE!</v>
      </c>
      <c r="AJ308" s="4" t="e">
        <f t="shared" si="124"/>
        <v>#VALUE!</v>
      </c>
      <c r="AK308" s="4" t="e">
        <f t="shared" si="125"/>
        <v>#VALUE!</v>
      </c>
      <c r="AL308" s="4" t="e">
        <f t="shared" si="126"/>
        <v>#VALUE!</v>
      </c>
    </row>
    <row r="309" spans="1:38" ht="13.8" thickBot="1" x14ac:dyDescent="0.3">
      <c r="A309" s="350"/>
      <c r="B309" s="351"/>
      <c r="C309" s="351"/>
      <c r="D309" s="560"/>
      <c r="E309" s="561"/>
      <c r="F309" s="351"/>
      <c r="G309" s="354"/>
      <c r="H309" s="357"/>
      <c r="I309" s="353"/>
      <c r="J309" s="354"/>
      <c r="K309" s="65"/>
      <c r="L309" s="61" t="str">
        <f t="shared" si="127"/>
        <v/>
      </c>
      <c r="M309" s="4" t="str">
        <f t="shared" si="128"/>
        <v/>
      </c>
      <c r="N309" s="4" t="str">
        <f>IF(U309&lt;MIN($D$5,$D$10),"",INDEX($U$35:$Z300,1,B309+1))</f>
        <v/>
      </c>
      <c r="O309" s="5" t="str">
        <f t="shared" si="129"/>
        <v/>
      </c>
      <c r="P309" s="5">
        <f t="shared" si="112"/>
        <v>0</v>
      </c>
      <c r="Q309" s="351"/>
      <c r="R309" s="351"/>
      <c r="S309" s="19" t="str">
        <f t="shared" si="132"/>
        <v/>
      </c>
      <c r="T309" s="62" t="str">
        <f t="shared" si="133"/>
        <v/>
      </c>
      <c r="U309" s="25">
        <f t="shared" si="113"/>
        <v>0</v>
      </c>
      <c r="V309" s="21">
        <f t="shared" si="114"/>
        <v>0</v>
      </c>
      <c r="W309" s="4" t="str">
        <f t="shared" si="115"/>
        <v/>
      </c>
      <c r="X309" s="4" t="e">
        <f t="shared" si="130"/>
        <v>#VALUE!</v>
      </c>
      <c r="Y309" s="4">
        <f t="shared" si="116"/>
        <v>0</v>
      </c>
      <c r="Z309" s="4">
        <f t="shared" si="131"/>
        <v>0</v>
      </c>
      <c r="AA309" s="4" t="e">
        <f t="shared" si="117"/>
        <v>#VALUE!</v>
      </c>
      <c r="AB309" s="4" t="e">
        <f t="shared" si="118"/>
        <v>#VALUE!</v>
      </c>
      <c r="AC309" s="4" t="e">
        <f t="shared" si="134"/>
        <v>#VALUE!</v>
      </c>
      <c r="AD309" s="4" t="e">
        <f t="shared" si="119"/>
        <v>#VALUE!</v>
      </c>
      <c r="AE309" s="4" t="e">
        <f t="shared" si="135"/>
        <v>#VALUE!</v>
      </c>
      <c r="AF309" s="4" t="e">
        <f t="shared" si="120"/>
        <v>#VALUE!</v>
      </c>
      <c r="AG309" s="4" t="e">
        <f t="shared" si="121"/>
        <v>#VALUE!</v>
      </c>
      <c r="AH309" s="4" t="e">
        <f t="shared" si="122"/>
        <v>#VALUE!</v>
      </c>
      <c r="AI309" s="4" t="e">
        <f t="shared" si="123"/>
        <v>#VALUE!</v>
      </c>
      <c r="AJ309" s="4" t="e">
        <f t="shared" si="124"/>
        <v>#VALUE!</v>
      </c>
      <c r="AK309" s="4" t="e">
        <f t="shared" si="125"/>
        <v>#VALUE!</v>
      </c>
      <c r="AL309" s="4" t="e">
        <f t="shared" si="126"/>
        <v>#VALUE!</v>
      </c>
    </row>
    <row r="310" spans="1:38" ht="13.8" thickBot="1" x14ac:dyDescent="0.3">
      <c r="A310" s="350"/>
      <c r="B310" s="351"/>
      <c r="C310" s="351"/>
      <c r="D310" s="560"/>
      <c r="E310" s="561"/>
      <c r="F310" s="351"/>
      <c r="G310" s="354"/>
      <c r="H310" s="357"/>
      <c r="I310" s="353"/>
      <c r="J310" s="354"/>
      <c r="K310" s="65"/>
      <c r="L310" s="61" t="str">
        <f t="shared" si="127"/>
        <v/>
      </c>
      <c r="M310" s="4" t="str">
        <f t="shared" si="128"/>
        <v/>
      </c>
      <c r="N310" s="4" t="str">
        <f>IF(U310&lt;MIN($D$5,$D$10),"",INDEX($U$35:$Z301,1,B310+1))</f>
        <v/>
      </c>
      <c r="O310" s="5" t="str">
        <f t="shared" si="129"/>
        <v/>
      </c>
      <c r="P310" s="5">
        <f t="shared" si="112"/>
        <v>0</v>
      </c>
      <c r="Q310" s="351"/>
      <c r="R310" s="351"/>
      <c r="S310" s="19" t="str">
        <f t="shared" si="132"/>
        <v/>
      </c>
      <c r="T310" s="62" t="str">
        <f t="shared" si="133"/>
        <v/>
      </c>
      <c r="U310" s="25">
        <f t="shared" si="113"/>
        <v>0</v>
      </c>
      <c r="V310" s="21">
        <f t="shared" si="114"/>
        <v>0</v>
      </c>
      <c r="W310" s="4" t="str">
        <f t="shared" si="115"/>
        <v/>
      </c>
      <c r="X310" s="4" t="e">
        <f t="shared" si="130"/>
        <v>#VALUE!</v>
      </c>
      <c r="Y310" s="4">
        <f t="shared" si="116"/>
        <v>0</v>
      </c>
      <c r="Z310" s="4">
        <f t="shared" si="131"/>
        <v>0</v>
      </c>
      <c r="AA310" s="4" t="e">
        <f t="shared" si="117"/>
        <v>#VALUE!</v>
      </c>
      <c r="AB310" s="4" t="e">
        <f t="shared" si="118"/>
        <v>#VALUE!</v>
      </c>
      <c r="AC310" s="4" t="e">
        <f t="shared" si="134"/>
        <v>#VALUE!</v>
      </c>
      <c r="AD310" s="4" t="e">
        <f t="shared" si="119"/>
        <v>#VALUE!</v>
      </c>
      <c r="AE310" s="4" t="e">
        <f t="shared" si="135"/>
        <v>#VALUE!</v>
      </c>
      <c r="AF310" s="4" t="e">
        <f t="shared" si="120"/>
        <v>#VALUE!</v>
      </c>
      <c r="AG310" s="4" t="e">
        <f t="shared" si="121"/>
        <v>#VALUE!</v>
      </c>
      <c r="AH310" s="4" t="e">
        <f t="shared" si="122"/>
        <v>#VALUE!</v>
      </c>
      <c r="AI310" s="4" t="e">
        <f t="shared" si="123"/>
        <v>#VALUE!</v>
      </c>
      <c r="AJ310" s="4" t="e">
        <f t="shared" si="124"/>
        <v>#VALUE!</v>
      </c>
      <c r="AK310" s="4" t="e">
        <f t="shared" si="125"/>
        <v>#VALUE!</v>
      </c>
      <c r="AL310" s="4" t="e">
        <f t="shared" si="126"/>
        <v>#VALUE!</v>
      </c>
    </row>
    <row r="311" spans="1:38" ht="13.8" thickBot="1" x14ac:dyDescent="0.3">
      <c r="A311" s="350"/>
      <c r="B311" s="351"/>
      <c r="C311" s="351"/>
      <c r="D311" s="560"/>
      <c r="E311" s="561"/>
      <c r="F311" s="351"/>
      <c r="G311" s="354"/>
      <c r="H311" s="357"/>
      <c r="I311" s="353"/>
      <c r="J311" s="354"/>
      <c r="K311" s="65"/>
      <c r="L311" s="61" t="str">
        <f t="shared" si="127"/>
        <v/>
      </c>
      <c r="M311" s="4" t="str">
        <f t="shared" si="128"/>
        <v/>
      </c>
      <c r="N311" s="4" t="str">
        <f>IF(U311&lt;MIN($D$5,$D$10),"",INDEX($U$35:$Z302,1,B311+1))</f>
        <v/>
      </c>
      <c r="O311" s="5" t="str">
        <f t="shared" si="129"/>
        <v/>
      </c>
      <c r="P311" s="5">
        <f t="shared" si="112"/>
        <v>0</v>
      </c>
      <c r="Q311" s="351"/>
      <c r="R311" s="351"/>
      <c r="S311" s="19" t="str">
        <f t="shared" si="132"/>
        <v/>
      </c>
      <c r="T311" s="62" t="str">
        <f t="shared" si="133"/>
        <v/>
      </c>
      <c r="U311" s="25">
        <f t="shared" si="113"/>
        <v>0</v>
      </c>
      <c r="V311" s="21">
        <f t="shared" si="114"/>
        <v>0</v>
      </c>
      <c r="W311" s="4" t="str">
        <f t="shared" si="115"/>
        <v/>
      </c>
      <c r="X311" s="4" t="e">
        <f t="shared" si="130"/>
        <v>#VALUE!</v>
      </c>
      <c r="Y311" s="4">
        <f t="shared" si="116"/>
        <v>0</v>
      </c>
      <c r="Z311" s="4">
        <f t="shared" si="131"/>
        <v>0</v>
      </c>
      <c r="AA311" s="4" t="e">
        <f t="shared" si="117"/>
        <v>#VALUE!</v>
      </c>
      <c r="AB311" s="4" t="e">
        <f t="shared" si="118"/>
        <v>#VALUE!</v>
      </c>
      <c r="AC311" s="4" t="e">
        <f t="shared" si="134"/>
        <v>#VALUE!</v>
      </c>
      <c r="AD311" s="4" t="e">
        <f t="shared" si="119"/>
        <v>#VALUE!</v>
      </c>
      <c r="AE311" s="4" t="e">
        <f t="shared" si="135"/>
        <v>#VALUE!</v>
      </c>
      <c r="AF311" s="4" t="e">
        <f t="shared" si="120"/>
        <v>#VALUE!</v>
      </c>
      <c r="AG311" s="4" t="e">
        <f t="shared" si="121"/>
        <v>#VALUE!</v>
      </c>
      <c r="AH311" s="4" t="e">
        <f t="shared" si="122"/>
        <v>#VALUE!</v>
      </c>
      <c r="AI311" s="4" t="e">
        <f t="shared" si="123"/>
        <v>#VALUE!</v>
      </c>
      <c r="AJ311" s="4" t="e">
        <f t="shared" si="124"/>
        <v>#VALUE!</v>
      </c>
      <c r="AK311" s="4" t="e">
        <f t="shared" si="125"/>
        <v>#VALUE!</v>
      </c>
      <c r="AL311" s="4" t="e">
        <f t="shared" si="126"/>
        <v>#VALUE!</v>
      </c>
    </row>
    <row r="312" spans="1:38" ht="13.8" thickBot="1" x14ac:dyDescent="0.3">
      <c r="A312" s="350"/>
      <c r="B312" s="351"/>
      <c r="C312" s="351"/>
      <c r="D312" s="560"/>
      <c r="E312" s="561"/>
      <c r="F312" s="351"/>
      <c r="G312" s="354"/>
      <c r="H312" s="357"/>
      <c r="I312" s="353"/>
      <c r="J312" s="354"/>
      <c r="K312" s="65"/>
      <c r="L312" s="61" t="str">
        <f t="shared" si="127"/>
        <v/>
      </c>
      <c r="M312" s="4" t="str">
        <f t="shared" si="128"/>
        <v/>
      </c>
      <c r="N312" s="4" t="str">
        <f>IF(U312&lt;MIN($D$5,$D$10),"",INDEX($U$35:$Z303,1,B312+1))</f>
        <v/>
      </c>
      <c r="O312" s="5" t="str">
        <f t="shared" si="129"/>
        <v/>
      </c>
      <c r="P312" s="5">
        <f t="shared" si="112"/>
        <v>0</v>
      </c>
      <c r="Q312" s="351"/>
      <c r="R312" s="351"/>
      <c r="S312" s="19" t="str">
        <f t="shared" si="132"/>
        <v/>
      </c>
      <c r="T312" s="62" t="str">
        <f t="shared" si="133"/>
        <v/>
      </c>
      <c r="U312" s="25">
        <f t="shared" si="113"/>
        <v>0</v>
      </c>
      <c r="V312" s="21">
        <f t="shared" si="114"/>
        <v>0</v>
      </c>
      <c r="W312" s="4" t="str">
        <f t="shared" si="115"/>
        <v/>
      </c>
      <c r="X312" s="4" t="e">
        <f t="shared" si="130"/>
        <v>#VALUE!</v>
      </c>
      <c r="Y312" s="4">
        <f t="shared" si="116"/>
        <v>0</v>
      </c>
      <c r="Z312" s="4">
        <f t="shared" si="131"/>
        <v>0</v>
      </c>
      <c r="AA312" s="4" t="e">
        <f t="shared" si="117"/>
        <v>#VALUE!</v>
      </c>
      <c r="AB312" s="4" t="e">
        <f t="shared" si="118"/>
        <v>#VALUE!</v>
      </c>
      <c r="AC312" s="4" t="e">
        <f t="shared" si="134"/>
        <v>#VALUE!</v>
      </c>
      <c r="AD312" s="4" t="e">
        <f t="shared" si="119"/>
        <v>#VALUE!</v>
      </c>
      <c r="AE312" s="4" t="e">
        <f t="shared" si="135"/>
        <v>#VALUE!</v>
      </c>
      <c r="AF312" s="4" t="e">
        <f t="shared" si="120"/>
        <v>#VALUE!</v>
      </c>
      <c r="AG312" s="4" t="e">
        <f t="shared" si="121"/>
        <v>#VALUE!</v>
      </c>
      <c r="AH312" s="4" t="e">
        <f t="shared" si="122"/>
        <v>#VALUE!</v>
      </c>
      <c r="AI312" s="4" t="e">
        <f t="shared" si="123"/>
        <v>#VALUE!</v>
      </c>
      <c r="AJ312" s="4" t="e">
        <f t="shared" si="124"/>
        <v>#VALUE!</v>
      </c>
      <c r="AK312" s="4" t="e">
        <f t="shared" si="125"/>
        <v>#VALUE!</v>
      </c>
      <c r="AL312" s="4" t="e">
        <f t="shared" si="126"/>
        <v>#VALUE!</v>
      </c>
    </row>
    <row r="313" spans="1:38" ht="13.8" thickBot="1" x14ac:dyDescent="0.3">
      <c r="A313" s="350"/>
      <c r="B313" s="351"/>
      <c r="C313" s="351"/>
      <c r="D313" s="560"/>
      <c r="E313" s="561"/>
      <c r="F313" s="351"/>
      <c r="G313" s="354"/>
      <c r="H313" s="357"/>
      <c r="I313" s="353"/>
      <c r="J313" s="354"/>
      <c r="K313" s="65"/>
      <c r="L313" s="61" t="str">
        <f t="shared" si="127"/>
        <v/>
      </c>
      <c r="M313" s="4" t="str">
        <f t="shared" si="128"/>
        <v/>
      </c>
      <c r="N313" s="4" t="str">
        <f>IF(U313&lt;MIN($D$5,$D$10),"",INDEX($U$35:$Z304,1,B313+1))</f>
        <v/>
      </c>
      <c r="O313" s="5" t="str">
        <f t="shared" si="129"/>
        <v/>
      </c>
      <c r="P313" s="5">
        <f t="shared" si="112"/>
        <v>0</v>
      </c>
      <c r="Q313" s="351"/>
      <c r="R313" s="351"/>
      <c r="S313" s="19" t="str">
        <f t="shared" si="132"/>
        <v/>
      </c>
      <c r="T313" s="62" t="str">
        <f t="shared" si="133"/>
        <v/>
      </c>
      <c r="U313" s="25">
        <f t="shared" si="113"/>
        <v>0</v>
      </c>
      <c r="V313" s="21">
        <f t="shared" si="114"/>
        <v>0</v>
      </c>
      <c r="W313" s="4" t="str">
        <f t="shared" si="115"/>
        <v/>
      </c>
      <c r="X313" s="4" t="e">
        <f t="shared" si="130"/>
        <v>#VALUE!</v>
      </c>
      <c r="Y313" s="4">
        <f t="shared" si="116"/>
        <v>0</v>
      </c>
      <c r="Z313" s="4">
        <f t="shared" si="131"/>
        <v>0</v>
      </c>
      <c r="AA313" s="4" t="e">
        <f t="shared" si="117"/>
        <v>#VALUE!</v>
      </c>
      <c r="AB313" s="4" t="e">
        <f t="shared" si="118"/>
        <v>#VALUE!</v>
      </c>
      <c r="AC313" s="4" t="e">
        <f t="shared" si="134"/>
        <v>#VALUE!</v>
      </c>
      <c r="AD313" s="4" t="e">
        <f t="shared" si="119"/>
        <v>#VALUE!</v>
      </c>
      <c r="AE313" s="4" t="e">
        <f t="shared" si="135"/>
        <v>#VALUE!</v>
      </c>
      <c r="AF313" s="4" t="e">
        <f t="shared" si="120"/>
        <v>#VALUE!</v>
      </c>
      <c r="AG313" s="4" t="e">
        <f t="shared" si="121"/>
        <v>#VALUE!</v>
      </c>
      <c r="AH313" s="4" t="e">
        <f t="shared" si="122"/>
        <v>#VALUE!</v>
      </c>
      <c r="AI313" s="4" t="e">
        <f t="shared" si="123"/>
        <v>#VALUE!</v>
      </c>
      <c r="AJ313" s="4" t="e">
        <f t="shared" si="124"/>
        <v>#VALUE!</v>
      </c>
      <c r="AK313" s="4" t="e">
        <f t="shared" si="125"/>
        <v>#VALUE!</v>
      </c>
      <c r="AL313" s="4" t="e">
        <f t="shared" si="126"/>
        <v>#VALUE!</v>
      </c>
    </row>
    <row r="314" spans="1:38" ht="13.8" thickBot="1" x14ac:dyDescent="0.3">
      <c r="A314" s="350"/>
      <c r="B314" s="351"/>
      <c r="C314" s="351"/>
      <c r="D314" s="560"/>
      <c r="E314" s="561"/>
      <c r="F314" s="351"/>
      <c r="G314" s="354"/>
      <c r="H314" s="357"/>
      <c r="I314" s="353"/>
      <c r="J314" s="354"/>
      <c r="K314" s="65"/>
      <c r="L314" s="61" t="str">
        <f t="shared" si="127"/>
        <v/>
      </c>
      <c r="M314" s="4" t="str">
        <f t="shared" si="128"/>
        <v/>
      </c>
      <c r="N314" s="4" t="str">
        <f>IF(U314&lt;MIN($D$5,$D$10),"",INDEX($U$35:$Z305,1,B314+1))</f>
        <v/>
      </c>
      <c r="O314" s="5" t="str">
        <f t="shared" si="129"/>
        <v/>
      </c>
      <c r="P314" s="5">
        <f t="shared" si="112"/>
        <v>0</v>
      </c>
      <c r="Q314" s="351"/>
      <c r="R314" s="351"/>
      <c r="S314" s="19" t="str">
        <f t="shared" si="132"/>
        <v/>
      </c>
      <c r="T314" s="62" t="str">
        <f t="shared" si="133"/>
        <v/>
      </c>
      <c r="U314" s="25">
        <f t="shared" si="113"/>
        <v>0</v>
      </c>
      <c r="V314" s="21">
        <f t="shared" si="114"/>
        <v>0</v>
      </c>
      <c r="W314" s="4" t="str">
        <f t="shared" si="115"/>
        <v/>
      </c>
      <c r="X314" s="4" t="e">
        <f t="shared" si="130"/>
        <v>#VALUE!</v>
      </c>
      <c r="Y314" s="4">
        <f t="shared" si="116"/>
        <v>0</v>
      </c>
      <c r="Z314" s="4">
        <f t="shared" si="131"/>
        <v>0</v>
      </c>
      <c r="AA314" s="4" t="e">
        <f t="shared" si="117"/>
        <v>#VALUE!</v>
      </c>
      <c r="AB314" s="4" t="e">
        <f t="shared" si="118"/>
        <v>#VALUE!</v>
      </c>
      <c r="AC314" s="4" t="e">
        <f t="shared" si="134"/>
        <v>#VALUE!</v>
      </c>
      <c r="AD314" s="4" t="e">
        <f t="shared" si="119"/>
        <v>#VALUE!</v>
      </c>
      <c r="AE314" s="4" t="e">
        <f t="shared" si="135"/>
        <v>#VALUE!</v>
      </c>
      <c r="AF314" s="4" t="e">
        <f t="shared" si="120"/>
        <v>#VALUE!</v>
      </c>
      <c r="AG314" s="4" t="e">
        <f t="shared" si="121"/>
        <v>#VALUE!</v>
      </c>
      <c r="AH314" s="4" t="e">
        <f t="shared" si="122"/>
        <v>#VALUE!</v>
      </c>
      <c r="AI314" s="4" t="e">
        <f t="shared" si="123"/>
        <v>#VALUE!</v>
      </c>
      <c r="AJ314" s="4" t="e">
        <f t="shared" si="124"/>
        <v>#VALUE!</v>
      </c>
      <c r="AK314" s="4" t="e">
        <f t="shared" si="125"/>
        <v>#VALUE!</v>
      </c>
      <c r="AL314" s="4" t="e">
        <f t="shared" si="126"/>
        <v>#VALUE!</v>
      </c>
    </row>
    <row r="315" spans="1:38" ht="13.8" thickBot="1" x14ac:dyDescent="0.3">
      <c r="A315" s="350"/>
      <c r="B315" s="351"/>
      <c r="C315" s="351"/>
      <c r="D315" s="560"/>
      <c r="E315" s="561"/>
      <c r="F315" s="351"/>
      <c r="G315" s="354"/>
      <c r="H315" s="357"/>
      <c r="I315" s="353"/>
      <c r="J315" s="354"/>
      <c r="K315" s="65"/>
      <c r="L315" s="61" t="str">
        <f t="shared" si="127"/>
        <v/>
      </c>
      <c r="M315" s="4" t="str">
        <f t="shared" si="128"/>
        <v/>
      </c>
      <c r="N315" s="4" t="str">
        <f>IF(U315&lt;MIN($D$5,$D$10),"",INDEX($U$35:$Z306,1,B315+1))</f>
        <v/>
      </c>
      <c r="O315" s="5" t="str">
        <f t="shared" si="129"/>
        <v/>
      </c>
      <c r="P315" s="5">
        <f t="shared" si="112"/>
        <v>0</v>
      </c>
      <c r="Q315" s="351"/>
      <c r="R315" s="351"/>
      <c r="S315" s="19" t="str">
        <f t="shared" si="132"/>
        <v/>
      </c>
      <c r="T315" s="62" t="str">
        <f t="shared" si="133"/>
        <v/>
      </c>
      <c r="U315" s="25">
        <f t="shared" si="113"/>
        <v>0</v>
      </c>
      <c r="V315" s="21">
        <f t="shared" si="114"/>
        <v>0</v>
      </c>
      <c r="W315" s="4" t="str">
        <f t="shared" si="115"/>
        <v/>
      </c>
      <c r="X315" s="4" t="e">
        <f t="shared" si="130"/>
        <v>#VALUE!</v>
      </c>
      <c r="Y315" s="4">
        <f t="shared" si="116"/>
        <v>0</v>
      </c>
      <c r="Z315" s="4">
        <f t="shared" si="131"/>
        <v>0</v>
      </c>
      <c r="AA315" s="4" t="e">
        <f t="shared" si="117"/>
        <v>#VALUE!</v>
      </c>
      <c r="AB315" s="4" t="e">
        <f t="shared" si="118"/>
        <v>#VALUE!</v>
      </c>
      <c r="AC315" s="4" t="e">
        <f t="shared" si="134"/>
        <v>#VALUE!</v>
      </c>
      <c r="AD315" s="4" t="e">
        <f t="shared" si="119"/>
        <v>#VALUE!</v>
      </c>
      <c r="AE315" s="4" t="e">
        <f t="shared" si="135"/>
        <v>#VALUE!</v>
      </c>
      <c r="AF315" s="4" t="e">
        <f t="shared" si="120"/>
        <v>#VALUE!</v>
      </c>
      <c r="AG315" s="4" t="e">
        <f t="shared" si="121"/>
        <v>#VALUE!</v>
      </c>
      <c r="AH315" s="4" t="e">
        <f t="shared" si="122"/>
        <v>#VALUE!</v>
      </c>
      <c r="AI315" s="4" t="e">
        <f t="shared" si="123"/>
        <v>#VALUE!</v>
      </c>
      <c r="AJ315" s="4" t="e">
        <f t="shared" si="124"/>
        <v>#VALUE!</v>
      </c>
      <c r="AK315" s="4" t="e">
        <f t="shared" si="125"/>
        <v>#VALUE!</v>
      </c>
      <c r="AL315" s="4" t="e">
        <f t="shared" si="126"/>
        <v>#VALUE!</v>
      </c>
    </row>
    <row r="316" spans="1:38" ht="13.8" thickBot="1" x14ac:dyDescent="0.3">
      <c r="A316" s="350"/>
      <c r="B316" s="351"/>
      <c r="C316" s="351"/>
      <c r="D316" s="560"/>
      <c r="E316" s="561"/>
      <c r="F316" s="351"/>
      <c r="G316" s="354"/>
      <c r="H316" s="357"/>
      <c r="I316" s="353"/>
      <c r="J316" s="354"/>
      <c r="K316" s="65"/>
      <c r="L316" s="61" t="str">
        <f t="shared" si="127"/>
        <v/>
      </c>
      <c r="M316" s="4" t="str">
        <f t="shared" si="128"/>
        <v/>
      </c>
      <c r="N316" s="4" t="str">
        <f>IF(U316&lt;MIN($D$5,$D$10),"",INDEX($U$35:$Z307,1,B316+1))</f>
        <v/>
      </c>
      <c r="O316" s="5" t="str">
        <f t="shared" si="129"/>
        <v/>
      </c>
      <c r="P316" s="5">
        <f t="shared" si="112"/>
        <v>0</v>
      </c>
      <c r="Q316" s="351"/>
      <c r="R316" s="351"/>
      <c r="S316" s="19" t="str">
        <f t="shared" si="132"/>
        <v/>
      </c>
      <c r="T316" s="62" t="str">
        <f t="shared" si="133"/>
        <v/>
      </c>
      <c r="U316" s="25">
        <f t="shared" si="113"/>
        <v>0</v>
      </c>
      <c r="V316" s="21">
        <f t="shared" si="114"/>
        <v>0</v>
      </c>
      <c r="W316" s="4" t="str">
        <f t="shared" si="115"/>
        <v/>
      </c>
      <c r="X316" s="4" t="e">
        <f t="shared" si="130"/>
        <v>#VALUE!</v>
      </c>
      <c r="Y316" s="4">
        <f t="shared" si="116"/>
        <v>0</v>
      </c>
      <c r="Z316" s="4">
        <f t="shared" si="131"/>
        <v>0</v>
      </c>
      <c r="AA316" s="4" t="e">
        <f t="shared" si="117"/>
        <v>#VALUE!</v>
      </c>
      <c r="AB316" s="4" t="e">
        <f t="shared" si="118"/>
        <v>#VALUE!</v>
      </c>
      <c r="AC316" s="4" t="e">
        <f t="shared" si="134"/>
        <v>#VALUE!</v>
      </c>
      <c r="AD316" s="4" t="e">
        <f t="shared" si="119"/>
        <v>#VALUE!</v>
      </c>
      <c r="AE316" s="4" t="e">
        <f t="shared" si="135"/>
        <v>#VALUE!</v>
      </c>
      <c r="AF316" s="4" t="e">
        <f t="shared" si="120"/>
        <v>#VALUE!</v>
      </c>
      <c r="AG316" s="4" t="e">
        <f t="shared" si="121"/>
        <v>#VALUE!</v>
      </c>
      <c r="AH316" s="4" t="e">
        <f t="shared" si="122"/>
        <v>#VALUE!</v>
      </c>
      <c r="AI316" s="4" t="e">
        <f t="shared" si="123"/>
        <v>#VALUE!</v>
      </c>
      <c r="AJ316" s="4" t="e">
        <f t="shared" si="124"/>
        <v>#VALUE!</v>
      </c>
      <c r="AK316" s="4" t="e">
        <f t="shared" si="125"/>
        <v>#VALUE!</v>
      </c>
      <c r="AL316" s="4" t="e">
        <f t="shared" si="126"/>
        <v>#VALUE!</v>
      </c>
    </row>
    <row r="317" spans="1:38" ht="13.8" thickBot="1" x14ac:dyDescent="0.3">
      <c r="A317" s="350"/>
      <c r="B317" s="351"/>
      <c r="C317" s="351"/>
      <c r="D317" s="560"/>
      <c r="E317" s="561"/>
      <c r="F317" s="351"/>
      <c r="G317" s="354"/>
      <c r="H317" s="357"/>
      <c r="I317" s="353"/>
      <c r="J317" s="354"/>
      <c r="K317" s="65"/>
      <c r="L317" s="61" t="str">
        <f t="shared" si="127"/>
        <v/>
      </c>
      <c r="M317" s="4" t="str">
        <f t="shared" si="128"/>
        <v/>
      </c>
      <c r="N317" s="4" t="str">
        <f>IF(U317&lt;MIN($D$5,$D$10),"",INDEX($U$35:$Z308,1,B317+1))</f>
        <v/>
      </c>
      <c r="O317" s="5" t="str">
        <f t="shared" si="129"/>
        <v/>
      </c>
      <c r="P317" s="5">
        <f t="shared" si="112"/>
        <v>0</v>
      </c>
      <c r="Q317" s="351"/>
      <c r="R317" s="351"/>
      <c r="S317" s="19" t="str">
        <f t="shared" si="132"/>
        <v/>
      </c>
      <c r="T317" s="62" t="str">
        <f t="shared" si="133"/>
        <v/>
      </c>
      <c r="U317" s="25">
        <f t="shared" si="113"/>
        <v>0</v>
      </c>
      <c r="V317" s="21">
        <f t="shared" si="114"/>
        <v>0</v>
      </c>
      <c r="W317" s="4" t="str">
        <f t="shared" si="115"/>
        <v/>
      </c>
      <c r="X317" s="4" t="e">
        <f t="shared" si="130"/>
        <v>#VALUE!</v>
      </c>
      <c r="Y317" s="4">
        <f t="shared" si="116"/>
        <v>0</v>
      </c>
      <c r="Z317" s="4">
        <f t="shared" si="131"/>
        <v>0</v>
      </c>
      <c r="AA317" s="4" t="e">
        <f t="shared" si="117"/>
        <v>#VALUE!</v>
      </c>
      <c r="AB317" s="4" t="e">
        <f t="shared" si="118"/>
        <v>#VALUE!</v>
      </c>
      <c r="AC317" s="4" t="e">
        <f t="shared" si="134"/>
        <v>#VALUE!</v>
      </c>
      <c r="AD317" s="4" t="e">
        <f t="shared" si="119"/>
        <v>#VALUE!</v>
      </c>
      <c r="AE317" s="4" t="e">
        <f t="shared" si="135"/>
        <v>#VALUE!</v>
      </c>
      <c r="AF317" s="4" t="e">
        <f t="shared" si="120"/>
        <v>#VALUE!</v>
      </c>
      <c r="AG317" s="4" t="e">
        <f t="shared" si="121"/>
        <v>#VALUE!</v>
      </c>
      <c r="AH317" s="4" t="e">
        <f t="shared" si="122"/>
        <v>#VALUE!</v>
      </c>
      <c r="AI317" s="4" t="e">
        <f t="shared" si="123"/>
        <v>#VALUE!</v>
      </c>
      <c r="AJ317" s="4" t="e">
        <f t="shared" si="124"/>
        <v>#VALUE!</v>
      </c>
      <c r="AK317" s="4" t="e">
        <f t="shared" si="125"/>
        <v>#VALUE!</v>
      </c>
      <c r="AL317" s="4" t="e">
        <f t="shared" si="126"/>
        <v>#VALUE!</v>
      </c>
    </row>
    <row r="318" spans="1:38" ht="13.8" thickBot="1" x14ac:dyDescent="0.3">
      <c r="A318" s="350"/>
      <c r="B318" s="351"/>
      <c r="C318" s="351"/>
      <c r="D318" s="560"/>
      <c r="E318" s="561"/>
      <c r="F318" s="351"/>
      <c r="G318" s="354"/>
      <c r="H318" s="357"/>
      <c r="I318" s="353"/>
      <c r="J318" s="354"/>
      <c r="K318" s="65"/>
      <c r="L318" s="61" t="str">
        <f t="shared" si="127"/>
        <v/>
      </c>
      <c r="M318" s="4" t="str">
        <f t="shared" si="128"/>
        <v/>
      </c>
      <c r="N318" s="4" t="str">
        <f>IF(U318&lt;MIN($D$5,$D$10),"",INDEX($U$35:$Z309,1,B318+1))</f>
        <v/>
      </c>
      <c r="O318" s="5" t="str">
        <f t="shared" si="129"/>
        <v/>
      </c>
      <c r="P318" s="5">
        <f t="shared" si="112"/>
        <v>0</v>
      </c>
      <c r="Q318" s="351"/>
      <c r="R318" s="351"/>
      <c r="S318" s="19" t="str">
        <f t="shared" si="132"/>
        <v/>
      </c>
      <c r="T318" s="62" t="str">
        <f t="shared" si="133"/>
        <v/>
      </c>
      <c r="U318" s="25">
        <f t="shared" si="113"/>
        <v>0</v>
      </c>
      <c r="V318" s="21">
        <f t="shared" si="114"/>
        <v>0</v>
      </c>
      <c r="W318" s="4" t="str">
        <f t="shared" si="115"/>
        <v/>
      </c>
      <c r="X318" s="4" t="e">
        <f t="shared" si="130"/>
        <v>#VALUE!</v>
      </c>
      <c r="Y318" s="4">
        <f t="shared" si="116"/>
        <v>0</v>
      </c>
      <c r="Z318" s="4">
        <f t="shared" si="131"/>
        <v>0</v>
      </c>
      <c r="AA318" s="4" t="e">
        <f t="shared" si="117"/>
        <v>#VALUE!</v>
      </c>
      <c r="AB318" s="4" t="e">
        <f t="shared" si="118"/>
        <v>#VALUE!</v>
      </c>
      <c r="AC318" s="4" t="e">
        <f t="shared" si="134"/>
        <v>#VALUE!</v>
      </c>
      <c r="AD318" s="4" t="e">
        <f t="shared" si="119"/>
        <v>#VALUE!</v>
      </c>
      <c r="AE318" s="4" t="e">
        <f t="shared" si="135"/>
        <v>#VALUE!</v>
      </c>
      <c r="AF318" s="4" t="e">
        <f t="shared" si="120"/>
        <v>#VALUE!</v>
      </c>
      <c r="AG318" s="4" t="e">
        <f t="shared" si="121"/>
        <v>#VALUE!</v>
      </c>
      <c r="AH318" s="4" t="e">
        <f t="shared" si="122"/>
        <v>#VALUE!</v>
      </c>
      <c r="AI318" s="4" t="e">
        <f t="shared" si="123"/>
        <v>#VALUE!</v>
      </c>
      <c r="AJ318" s="4" t="e">
        <f t="shared" si="124"/>
        <v>#VALUE!</v>
      </c>
      <c r="AK318" s="4" t="e">
        <f t="shared" si="125"/>
        <v>#VALUE!</v>
      </c>
      <c r="AL318" s="4" t="e">
        <f t="shared" si="126"/>
        <v>#VALUE!</v>
      </c>
    </row>
    <row r="319" spans="1:38" ht="13.8" thickBot="1" x14ac:dyDescent="0.3">
      <c r="A319" s="350"/>
      <c r="B319" s="351"/>
      <c r="C319" s="351"/>
      <c r="D319" s="560"/>
      <c r="E319" s="561"/>
      <c r="F319" s="351"/>
      <c r="G319" s="354"/>
      <c r="H319" s="357"/>
      <c r="I319" s="353"/>
      <c r="J319" s="354"/>
      <c r="K319" s="65"/>
      <c r="L319" s="61" t="str">
        <f t="shared" si="127"/>
        <v/>
      </c>
      <c r="M319" s="4" t="str">
        <f t="shared" si="128"/>
        <v/>
      </c>
      <c r="N319" s="4" t="str">
        <f>IF(U319&lt;MIN($D$5,$D$10),"",INDEX($U$35:$Z310,1,B319+1))</f>
        <v/>
      </c>
      <c r="O319" s="5" t="str">
        <f t="shared" si="129"/>
        <v/>
      </c>
      <c r="P319" s="5">
        <f t="shared" si="112"/>
        <v>0</v>
      </c>
      <c r="Q319" s="351"/>
      <c r="R319" s="351"/>
      <c r="S319" s="19" t="str">
        <f t="shared" si="132"/>
        <v/>
      </c>
      <c r="T319" s="62" t="str">
        <f t="shared" si="133"/>
        <v/>
      </c>
      <c r="U319" s="25">
        <f t="shared" si="113"/>
        <v>0</v>
      </c>
      <c r="V319" s="21">
        <f t="shared" si="114"/>
        <v>0</v>
      </c>
      <c r="W319" s="4" t="str">
        <f t="shared" si="115"/>
        <v/>
      </c>
      <c r="X319" s="4" t="e">
        <f t="shared" si="130"/>
        <v>#VALUE!</v>
      </c>
      <c r="Y319" s="4">
        <f t="shared" si="116"/>
        <v>0</v>
      </c>
      <c r="Z319" s="4">
        <f t="shared" si="131"/>
        <v>0</v>
      </c>
      <c r="AA319" s="4" t="e">
        <f t="shared" si="117"/>
        <v>#VALUE!</v>
      </c>
      <c r="AB319" s="4" t="e">
        <f t="shared" si="118"/>
        <v>#VALUE!</v>
      </c>
      <c r="AC319" s="4" t="e">
        <f t="shared" si="134"/>
        <v>#VALUE!</v>
      </c>
      <c r="AD319" s="4" t="e">
        <f t="shared" si="119"/>
        <v>#VALUE!</v>
      </c>
      <c r="AE319" s="4" t="e">
        <f t="shared" si="135"/>
        <v>#VALUE!</v>
      </c>
      <c r="AF319" s="4" t="e">
        <f t="shared" si="120"/>
        <v>#VALUE!</v>
      </c>
      <c r="AG319" s="4" t="e">
        <f t="shared" si="121"/>
        <v>#VALUE!</v>
      </c>
      <c r="AH319" s="4" t="e">
        <f t="shared" si="122"/>
        <v>#VALUE!</v>
      </c>
      <c r="AI319" s="4" t="e">
        <f t="shared" si="123"/>
        <v>#VALUE!</v>
      </c>
      <c r="AJ319" s="4" t="e">
        <f t="shared" si="124"/>
        <v>#VALUE!</v>
      </c>
      <c r="AK319" s="4" t="e">
        <f t="shared" si="125"/>
        <v>#VALUE!</v>
      </c>
      <c r="AL319" s="4" t="e">
        <f t="shared" si="126"/>
        <v>#VALUE!</v>
      </c>
    </row>
    <row r="320" spans="1:38" ht="13.8" thickBot="1" x14ac:dyDescent="0.3">
      <c r="A320" s="350"/>
      <c r="B320" s="351"/>
      <c r="C320" s="351"/>
      <c r="D320" s="560"/>
      <c r="E320" s="561"/>
      <c r="F320" s="351"/>
      <c r="G320" s="354"/>
      <c r="H320" s="357"/>
      <c r="I320" s="353"/>
      <c r="J320" s="354"/>
      <c r="K320" s="65"/>
      <c r="L320" s="61" t="str">
        <f t="shared" si="127"/>
        <v/>
      </c>
      <c r="M320" s="4" t="str">
        <f t="shared" si="128"/>
        <v/>
      </c>
      <c r="N320" s="4" t="str">
        <f>IF(U320&lt;MIN($D$5,$D$10),"",INDEX($U$35:$Z311,1,B320+1))</f>
        <v/>
      </c>
      <c r="O320" s="5" t="str">
        <f t="shared" si="129"/>
        <v/>
      </c>
      <c r="P320" s="5">
        <f t="shared" si="112"/>
        <v>0</v>
      </c>
      <c r="Q320" s="351"/>
      <c r="R320" s="351"/>
      <c r="S320" s="19" t="str">
        <f t="shared" si="132"/>
        <v/>
      </c>
      <c r="T320" s="62" t="str">
        <f t="shared" si="133"/>
        <v/>
      </c>
      <c r="U320" s="25">
        <f t="shared" si="113"/>
        <v>0</v>
      </c>
      <c r="V320" s="21">
        <f t="shared" si="114"/>
        <v>0</v>
      </c>
      <c r="W320" s="4" t="str">
        <f t="shared" si="115"/>
        <v/>
      </c>
      <c r="X320" s="4" t="e">
        <f t="shared" si="130"/>
        <v>#VALUE!</v>
      </c>
      <c r="Y320" s="4">
        <f t="shared" si="116"/>
        <v>0</v>
      </c>
      <c r="Z320" s="4">
        <f t="shared" si="131"/>
        <v>0</v>
      </c>
      <c r="AA320" s="4" t="e">
        <f t="shared" si="117"/>
        <v>#VALUE!</v>
      </c>
      <c r="AB320" s="4" t="e">
        <f t="shared" si="118"/>
        <v>#VALUE!</v>
      </c>
      <c r="AC320" s="4" t="e">
        <f t="shared" si="134"/>
        <v>#VALUE!</v>
      </c>
      <c r="AD320" s="4" t="e">
        <f t="shared" si="119"/>
        <v>#VALUE!</v>
      </c>
      <c r="AE320" s="4" t="e">
        <f t="shared" si="135"/>
        <v>#VALUE!</v>
      </c>
      <c r="AF320" s="4" t="e">
        <f t="shared" si="120"/>
        <v>#VALUE!</v>
      </c>
      <c r="AG320" s="4" t="e">
        <f t="shared" si="121"/>
        <v>#VALUE!</v>
      </c>
      <c r="AH320" s="4" t="e">
        <f t="shared" si="122"/>
        <v>#VALUE!</v>
      </c>
      <c r="AI320" s="4" t="e">
        <f t="shared" si="123"/>
        <v>#VALUE!</v>
      </c>
      <c r="AJ320" s="4" t="e">
        <f t="shared" si="124"/>
        <v>#VALUE!</v>
      </c>
      <c r="AK320" s="4" t="e">
        <f t="shared" si="125"/>
        <v>#VALUE!</v>
      </c>
      <c r="AL320" s="4" t="e">
        <f t="shared" si="126"/>
        <v>#VALUE!</v>
      </c>
    </row>
    <row r="321" spans="1:38" ht="13.8" thickBot="1" x14ac:dyDescent="0.3">
      <c r="A321" s="350"/>
      <c r="B321" s="351"/>
      <c r="C321" s="351"/>
      <c r="D321" s="560"/>
      <c r="E321" s="561"/>
      <c r="F321" s="351"/>
      <c r="G321" s="354"/>
      <c r="H321" s="357"/>
      <c r="I321" s="353"/>
      <c r="J321" s="354"/>
      <c r="K321" s="65"/>
      <c r="L321" s="61" t="str">
        <f t="shared" si="127"/>
        <v/>
      </c>
      <c r="M321" s="4" t="str">
        <f t="shared" si="128"/>
        <v/>
      </c>
      <c r="N321" s="4" t="str">
        <f>IF(U321&lt;MIN($D$5,$D$10),"",INDEX($U$35:$Z312,1,B321+1))</f>
        <v/>
      </c>
      <c r="O321" s="5" t="str">
        <f t="shared" si="129"/>
        <v/>
      </c>
      <c r="P321" s="5">
        <f t="shared" si="112"/>
        <v>0</v>
      </c>
      <c r="Q321" s="351"/>
      <c r="R321" s="351"/>
      <c r="S321" s="19" t="str">
        <f t="shared" si="132"/>
        <v/>
      </c>
      <c r="T321" s="62" t="str">
        <f t="shared" si="133"/>
        <v/>
      </c>
      <c r="U321" s="25">
        <f t="shared" si="113"/>
        <v>0</v>
      </c>
      <c r="V321" s="21">
        <f t="shared" si="114"/>
        <v>0</v>
      </c>
      <c r="W321" s="4" t="str">
        <f t="shared" si="115"/>
        <v/>
      </c>
      <c r="X321" s="4" t="e">
        <f t="shared" si="130"/>
        <v>#VALUE!</v>
      </c>
      <c r="Y321" s="4">
        <f t="shared" si="116"/>
        <v>0</v>
      </c>
      <c r="Z321" s="4">
        <f t="shared" si="131"/>
        <v>0</v>
      </c>
      <c r="AA321" s="4" t="e">
        <f t="shared" si="117"/>
        <v>#VALUE!</v>
      </c>
      <c r="AB321" s="4" t="e">
        <f t="shared" si="118"/>
        <v>#VALUE!</v>
      </c>
      <c r="AC321" s="4" t="e">
        <f t="shared" si="134"/>
        <v>#VALUE!</v>
      </c>
      <c r="AD321" s="4" t="e">
        <f t="shared" si="119"/>
        <v>#VALUE!</v>
      </c>
      <c r="AE321" s="4" t="e">
        <f t="shared" si="135"/>
        <v>#VALUE!</v>
      </c>
      <c r="AF321" s="4" t="e">
        <f t="shared" si="120"/>
        <v>#VALUE!</v>
      </c>
      <c r="AG321" s="4" t="e">
        <f t="shared" si="121"/>
        <v>#VALUE!</v>
      </c>
      <c r="AH321" s="4" t="e">
        <f t="shared" si="122"/>
        <v>#VALUE!</v>
      </c>
      <c r="AI321" s="4" t="e">
        <f t="shared" si="123"/>
        <v>#VALUE!</v>
      </c>
      <c r="AJ321" s="4" t="e">
        <f t="shared" si="124"/>
        <v>#VALUE!</v>
      </c>
      <c r="AK321" s="4" t="e">
        <f t="shared" si="125"/>
        <v>#VALUE!</v>
      </c>
      <c r="AL321" s="4" t="e">
        <f t="shared" si="126"/>
        <v>#VALUE!</v>
      </c>
    </row>
    <row r="322" spans="1:38" ht="13.8" thickBot="1" x14ac:dyDescent="0.3">
      <c r="A322" s="350"/>
      <c r="B322" s="351"/>
      <c r="C322" s="351"/>
      <c r="D322" s="560"/>
      <c r="E322" s="561"/>
      <c r="F322" s="351"/>
      <c r="G322" s="354"/>
      <c r="H322" s="357"/>
      <c r="I322" s="353"/>
      <c r="J322" s="354"/>
      <c r="K322" s="65"/>
      <c r="L322" s="61" t="str">
        <f t="shared" si="127"/>
        <v/>
      </c>
      <c r="M322" s="4" t="str">
        <f t="shared" si="128"/>
        <v/>
      </c>
      <c r="N322" s="4" t="str">
        <f>IF(U322&lt;MIN($D$5,$D$10),"",INDEX($U$35:$Z313,1,B322+1))</f>
        <v/>
      </c>
      <c r="O322" s="5" t="str">
        <f t="shared" si="129"/>
        <v/>
      </c>
      <c r="P322" s="5">
        <f t="shared" si="112"/>
        <v>0</v>
      </c>
      <c r="Q322" s="351"/>
      <c r="R322" s="351"/>
      <c r="S322" s="19" t="str">
        <f t="shared" si="132"/>
        <v/>
      </c>
      <c r="T322" s="62" t="str">
        <f t="shared" si="133"/>
        <v/>
      </c>
      <c r="U322" s="25">
        <f t="shared" si="113"/>
        <v>0</v>
      </c>
      <c r="V322" s="21">
        <f t="shared" si="114"/>
        <v>0</v>
      </c>
      <c r="W322" s="4" t="str">
        <f t="shared" si="115"/>
        <v/>
      </c>
      <c r="X322" s="4" t="e">
        <f t="shared" si="130"/>
        <v>#VALUE!</v>
      </c>
      <c r="Y322" s="4">
        <f t="shared" si="116"/>
        <v>0</v>
      </c>
      <c r="Z322" s="4">
        <f t="shared" si="131"/>
        <v>0</v>
      </c>
      <c r="AA322" s="4" t="e">
        <f t="shared" si="117"/>
        <v>#VALUE!</v>
      </c>
      <c r="AB322" s="4" t="e">
        <f t="shared" si="118"/>
        <v>#VALUE!</v>
      </c>
      <c r="AC322" s="4" t="e">
        <f t="shared" si="134"/>
        <v>#VALUE!</v>
      </c>
      <c r="AD322" s="4" t="e">
        <f t="shared" si="119"/>
        <v>#VALUE!</v>
      </c>
      <c r="AE322" s="4" t="e">
        <f t="shared" si="135"/>
        <v>#VALUE!</v>
      </c>
      <c r="AF322" s="4" t="e">
        <f t="shared" si="120"/>
        <v>#VALUE!</v>
      </c>
      <c r="AG322" s="4" t="e">
        <f t="shared" si="121"/>
        <v>#VALUE!</v>
      </c>
      <c r="AH322" s="4" t="e">
        <f t="shared" si="122"/>
        <v>#VALUE!</v>
      </c>
      <c r="AI322" s="4" t="e">
        <f t="shared" si="123"/>
        <v>#VALUE!</v>
      </c>
      <c r="AJ322" s="4" t="e">
        <f t="shared" si="124"/>
        <v>#VALUE!</v>
      </c>
      <c r="AK322" s="4" t="e">
        <f t="shared" si="125"/>
        <v>#VALUE!</v>
      </c>
      <c r="AL322" s="4" t="e">
        <f t="shared" si="126"/>
        <v>#VALUE!</v>
      </c>
    </row>
    <row r="323" spans="1:38" ht="13.8" thickBot="1" x14ac:dyDescent="0.3">
      <c r="A323" s="350"/>
      <c r="B323" s="351"/>
      <c r="C323" s="351"/>
      <c r="D323" s="560"/>
      <c r="E323" s="561"/>
      <c r="F323" s="351"/>
      <c r="G323" s="354"/>
      <c r="H323" s="357"/>
      <c r="I323" s="353"/>
      <c r="J323" s="354"/>
      <c r="K323" s="65"/>
      <c r="L323" s="61" t="str">
        <f t="shared" si="127"/>
        <v/>
      </c>
      <c r="M323" s="4" t="str">
        <f t="shared" si="128"/>
        <v/>
      </c>
      <c r="N323" s="4" t="str">
        <f>IF(U323&lt;MIN($D$5,$D$10),"",INDEX($U$35:$Z314,1,B323+1))</f>
        <v/>
      </c>
      <c r="O323" s="5" t="str">
        <f t="shared" si="129"/>
        <v/>
      </c>
      <c r="P323" s="5">
        <f t="shared" si="112"/>
        <v>0</v>
      </c>
      <c r="Q323" s="351"/>
      <c r="R323" s="351"/>
      <c r="S323" s="19" t="str">
        <f t="shared" si="132"/>
        <v/>
      </c>
      <c r="T323" s="62" t="str">
        <f t="shared" si="133"/>
        <v/>
      </c>
      <c r="U323" s="25">
        <f t="shared" si="113"/>
        <v>0</v>
      </c>
      <c r="V323" s="21">
        <f t="shared" si="114"/>
        <v>0</v>
      </c>
      <c r="W323" s="4" t="str">
        <f t="shared" si="115"/>
        <v/>
      </c>
      <c r="X323" s="4" t="e">
        <f t="shared" si="130"/>
        <v>#VALUE!</v>
      </c>
      <c r="Y323" s="4">
        <f t="shared" si="116"/>
        <v>0</v>
      </c>
      <c r="Z323" s="4">
        <f t="shared" si="131"/>
        <v>0</v>
      </c>
      <c r="AA323" s="4" t="e">
        <f t="shared" si="117"/>
        <v>#VALUE!</v>
      </c>
      <c r="AB323" s="4" t="e">
        <f t="shared" si="118"/>
        <v>#VALUE!</v>
      </c>
      <c r="AC323" s="4" t="e">
        <f t="shared" si="134"/>
        <v>#VALUE!</v>
      </c>
      <c r="AD323" s="4" t="e">
        <f t="shared" si="119"/>
        <v>#VALUE!</v>
      </c>
      <c r="AE323" s="4" t="e">
        <f t="shared" si="135"/>
        <v>#VALUE!</v>
      </c>
      <c r="AF323" s="4" t="e">
        <f t="shared" si="120"/>
        <v>#VALUE!</v>
      </c>
      <c r="AG323" s="4" t="e">
        <f t="shared" si="121"/>
        <v>#VALUE!</v>
      </c>
      <c r="AH323" s="4" t="e">
        <f t="shared" si="122"/>
        <v>#VALUE!</v>
      </c>
      <c r="AI323" s="4" t="e">
        <f t="shared" si="123"/>
        <v>#VALUE!</v>
      </c>
      <c r="AJ323" s="4" t="e">
        <f t="shared" si="124"/>
        <v>#VALUE!</v>
      </c>
      <c r="AK323" s="4" t="e">
        <f t="shared" si="125"/>
        <v>#VALUE!</v>
      </c>
      <c r="AL323" s="4" t="e">
        <f t="shared" si="126"/>
        <v>#VALUE!</v>
      </c>
    </row>
    <row r="324" spans="1:38" ht="13.8" thickBot="1" x14ac:dyDescent="0.3">
      <c r="A324" s="350"/>
      <c r="B324" s="351"/>
      <c r="C324" s="351"/>
      <c r="D324" s="560"/>
      <c r="E324" s="561"/>
      <c r="F324" s="351"/>
      <c r="G324" s="354"/>
      <c r="H324" s="357"/>
      <c r="I324" s="353"/>
      <c r="J324" s="354"/>
      <c r="K324" s="65"/>
      <c r="L324" s="61" t="str">
        <f t="shared" si="127"/>
        <v/>
      </c>
      <c r="M324" s="4" t="str">
        <f t="shared" si="128"/>
        <v/>
      </c>
      <c r="N324" s="4" t="str">
        <f>IF(U324&lt;MIN($D$5,$D$10),"",INDEX($U$35:$Z315,1,B324+1))</f>
        <v/>
      </c>
      <c r="O324" s="5" t="str">
        <f t="shared" si="129"/>
        <v/>
      </c>
      <c r="P324" s="5">
        <f t="shared" si="112"/>
        <v>0</v>
      </c>
      <c r="Q324" s="351"/>
      <c r="R324" s="351"/>
      <c r="S324" s="19" t="str">
        <f t="shared" si="132"/>
        <v/>
      </c>
      <c r="T324" s="62" t="str">
        <f t="shared" si="133"/>
        <v/>
      </c>
      <c r="U324" s="25">
        <f t="shared" si="113"/>
        <v>0</v>
      </c>
      <c r="V324" s="21">
        <f t="shared" si="114"/>
        <v>0</v>
      </c>
      <c r="W324" s="4" t="str">
        <f t="shared" si="115"/>
        <v/>
      </c>
      <c r="X324" s="4" t="e">
        <f t="shared" si="130"/>
        <v>#VALUE!</v>
      </c>
      <c r="Y324" s="4">
        <f t="shared" si="116"/>
        <v>0</v>
      </c>
      <c r="Z324" s="4">
        <f t="shared" si="131"/>
        <v>0</v>
      </c>
      <c r="AA324" s="4" t="e">
        <f t="shared" si="117"/>
        <v>#VALUE!</v>
      </c>
      <c r="AB324" s="4" t="e">
        <f t="shared" si="118"/>
        <v>#VALUE!</v>
      </c>
      <c r="AC324" s="4" t="e">
        <f t="shared" si="134"/>
        <v>#VALUE!</v>
      </c>
      <c r="AD324" s="4" t="e">
        <f t="shared" si="119"/>
        <v>#VALUE!</v>
      </c>
      <c r="AE324" s="4" t="e">
        <f t="shared" si="135"/>
        <v>#VALUE!</v>
      </c>
      <c r="AF324" s="4" t="e">
        <f t="shared" si="120"/>
        <v>#VALUE!</v>
      </c>
      <c r="AG324" s="4" t="e">
        <f t="shared" si="121"/>
        <v>#VALUE!</v>
      </c>
      <c r="AH324" s="4" t="e">
        <f t="shared" si="122"/>
        <v>#VALUE!</v>
      </c>
      <c r="AI324" s="4" t="e">
        <f t="shared" si="123"/>
        <v>#VALUE!</v>
      </c>
      <c r="AJ324" s="4" t="e">
        <f t="shared" si="124"/>
        <v>#VALUE!</v>
      </c>
      <c r="AK324" s="4" t="e">
        <f t="shared" si="125"/>
        <v>#VALUE!</v>
      </c>
      <c r="AL324" s="4" t="e">
        <f t="shared" si="126"/>
        <v>#VALUE!</v>
      </c>
    </row>
    <row r="325" spans="1:38" ht="13.8" thickBot="1" x14ac:dyDescent="0.3">
      <c r="A325" s="350"/>
      <c r="B325" s="351"/>
      <c r="C325" s="351"/>
      <c r="D325" s="560"/>
      <c r="E325" s="561"/>
      <c r="F325" s="351"/>
      <c r="G325" s="354"/>
      <c r="H325" s="357"/>
      <c r="I325" s="353"/>
      <c r="J325" s="354"/>
      <c r="K325" s="65"/>
      <c r="L325" s="61" t="str">
        <f t="shared" si="127"/>
        <v/>
      </c>
      <c r="M325" s="4" t="str">
        <f t="shared" si="128"/>
        <v/>
      </c>
      <c r="N325" s="4" t="str">
        <f>IF(U325&lt;MIN($D$5,$D$10),"",INDEX($U$35:$Z316,1,B325+1))</f>
        <v/>
      </c>
      <c r="O325" s="5" t="str">
        <f t="shared" si="129"/>
        <v/>
      </c>
      <c r="P325" s="5">
        <f t="shared" si="112"/>
        <v>0</v>
      </c>
      <c r="Q325" s="351"/>
      <c r="R325" s="351"/>
      <c r="S325" s="19" t="str">
        <f t="shared" si="132"/>
        <v/>
      </c>
      <c r="T325" s="62" t="str">
        <f t="shared" si="133"/>
        <v/>
      </c>
      <c r="U325" s="25">
        <f t="shared" si="113"/>
        <v>0</v>
      </c>
      <c r="V325" s="21">
        <f t="shared" si="114"/>
        <v>0</v>
      </c>
      <c r="W325" s="4" t="str">
        <f t="shared" si="115"/>
        <v/>
      </c>
      <c r="X325" s="4" t="e">
        <f t="shared" si="130"/>
        <v>#VALUE!</v>
      </c>
      <c r="Y325" s="4">
        <f t="shared" si="116"/>
        <v>0</v>
      </c>
      <c r="Z325" s="4">
        <f t="shared" si="131"/>
        <v>0</v>
      </c>
      <c r="AA325" s="4" t="e">
        <f t="shared" si="117"/>
        <v>#VALUE!</v>
      </c>
      <c r="AB325" s="4" t="e">
        <f t="shared" si="118"/>
        <v>#VALUE!</v>
      </c>
      <c r="AC325" s="4" t="e">
        <f t="shared" si="134"/>
        <v>#VALUE!</v>
      </c>
      <c r="AD325" s="4" t="e">
        <f t="shared" si="119"/>
        <v>#VALUE!</v>
      </c>
      <c r="AE325" s="4" t="e">
        <f t="shared" si="135"/>
        <v>#VALUE!</v>
      </c>
      <c r="AF325" s="4" t="e">
        <f t="shared" si="120"/>
        <v>#VALUE!</v>
      </c>
      <c r="AG325" s="4" t="e">
        <f t="shared" si="121"/>
        <v>#VALUE!</v>
      </c>
      <c r="AH325" s="4" t="e">
        <f t="shared" si="122"/>
        <v>#VALUE!</v>
      </c>
      <c r="AI325" s="4" t="e">
        <f t="shared" si="123"/>
        <v>#VALUE!</v>
      </c>
      <c r="AJ325" s="4" t="e">
        <f t="shared" si="124"/>
        <v>#VALUE!</v>
      </c>
      <c r="AK325" s="4" t="e">
        <f t="shared" si="125"/>
        <v>#VALUE!</v>
      </c>
      <c r="AL325" s="4" t="e">
        <f t="shared" si="126"/>
        <v>#VALUE!</v>
      </c>
    </row>
    <row r="326" spans="1:38" ht="13.8" thickBot="1" x14ac:dyDescent="0.3">
      <c r="A326" s="350"/>
      <c r="B326" s="351"/>
      <c r="C326" s="351"/>
      <c r="D326" s="560"/>
      <c r="E326" s="561"/>
      <c r="F326" s="351"/>
      <c r="G326" s="354"/>
      <c r="H326" s="357"/>
      <c r="I326" s="353"/>
      <c r="J326" s="354"/>
      <c r="K326" s="65"/>
      <c r="L326" s="61" t="str">
        <f t="shared" si="127"/>
        <v/>
      </c>
      <c r="M326" s="4" t="str">
        <f t="shared" si="128"/>
        <v/>
      </c>
      <c r="N326" s="4" t="str">
        <f>IF(U326&lt;MIN($D$5,$D$10),"",INDEX($U$35:$Z317,1,B326+1))</f>
        <v/>
      </c>
      <c r="O326" s="5" t="str">
        <f t="shared" si="129"/>
        <v/>
      </c>
      <c r="P326" s="5">
        <f t="shared" si="112"/>
        <v>0</v>
      </c>
      <c r="Q326" s="351"/>
      <c r="R326" s="351"/>
      <c r="S326" s="19" t="str">
        <f t="shared" si="132"/>
        <v/>
      </c>
      <c r="T326" s="62" t="str">
        <f t="shared" si="133"/>
        <v/>
      </c>
      <c r="U326" s="25">
        <f t="shared" si="113"/>
        <v>0</v>
      </c>
      <c r="V326" s="21">
        <f t="shared" si="114"/>
        <v>0</v>
      </c>
      <c r="W326" s="4" t="str">
        <f t="shared" si="115"/>
        <v/>
      </c>
      <c r="X326" s="4" t="e">
        <f t="shared" si="130"/>
        <v>#VALUE!</v>
      </c>
      <c r="Y326" s="4">
        <f t="shared" si="116"/>
        <v>0</v>
      </c>
      <c r="Z326" s="4">
        <f t="shared" si="131"/>
        <v>0</v>
      </c>
      <c r="AA326" s="4" t="e">
        <f t="shared" si="117"/>
        <v>#VALUE!</v>
      </c>
      <c r="AB326" s="4" t="e">
        <f t="shared" si="118"/>
        <v>#VALUE!</v>
      </c>
      <c r="AC326" s="4" t="e">
        <f t="shared" si="134"/>
        <v>#VALUE!</v>
      </c>
      <c r="AD326" s="4" t="e">
        <f t="shared" si="119"/>
        <v>#VALUE!</v>
      </c>
      <c r="AE326" s="4" t="e">
        <f t="shared" si="135"/>
        <v>#VALUE!</v>
      </c>
      <c r="AF326" s="4" t="e">
        <f t="shared" si="120"/>
        <v>#VALUE!</v>
      </c>
      <c r="AG326" s="4" t="e">
        <f t="shared" si="121"/>
        <v>#VALUE!</v>
      </c>
      <c r="AH326" s="4" t="e">
        <f t="shared" si="122"/>
        <v>#VALUE!</v>
      </c>
      <c r="AI326" s="4" t="e">
        <f t="shared" si="123"/>
        <v>#VALUE!</v>
      </c>
      <c r="AJ326" s="4" t="e">
        <f t="shared" si="124"/>
        <v>#VALUE!</v>
      </c>
      <c r="AK326" s="4" t="e">
        <f t="shared" si="125"/>
        <v>#VALUE!</v>
      </c>
      <c r="AL326" s="4" t="e">
        <f t="shared" si="126"/>
        <v>#VALUE!</v>
      </c>
    </row>
    <row r="327" spans="1:38" ht="13.8" thickBot="1" x14ac:dyDescent="0.3">
      <c r="A327" s="350"/>
      <c r="B327" s="351"/>
      <c r="C327" s="351"/>
      <c r="D327" s="560"/>
      <c r="E327" s="561"/>
      <c r="F327" s="351"/>
      <c r="G327" s="354"/>
      <c r="H327" s="357"/>
      <c r="I327" s="353"/>
      <c r="J327" s="354"/>
      <c r="K327" s="65"/>
      <c r="L327" s="61" t="str">
        <f t="shared" si="127"/>
        <v/>
      </c>
      <c r="M327" s="4" t="str">
        <f t="shared" si="128"/>
        <v/>
      </c>
      <c r="N327" s="4" t="str">
        <f>IF(U327&lt;MIN($D$5,$D$10),"",INDEX($U$35:$Z318,1,B327+1))</f>
        <v/>
      </c>
      <c r="O327" s="5" t="str">
        <f t="shared" si="129"/>
        <v/>
      </c>
      <c r="P327" s="5">
        <f t="shared" si="112"/>
        <v>0</v>
      </c>
      <c r="Q327" s="351"/>
      <c r="R327" s="351"/>
      <c r="S327" s="19" t="str">
        <f t="shared" si="132"/>
        <v/>
      </c>
      <c r="T327" s="62" t="str">
        <f t="shared" si="133"/>
        <v/>
      </c>
      <c r="U327" s="25">
        <f t="shared" si="113"/>
        <v>0</v>
      </c>
      <c r="V327" s="21">
        <f t="shared" si="114"/>
        <v>0</v>
      </c>
      <c r="W327" s="4" t="str">
        <f t="shared" si="115"/>
        <v/>
      </c>
      <c r="X327" s="4" t="e">
        <f t="shared" si="130"/>
        <v>#VALUE!</v>
      </c>
      <c r="Y327" s="4">
        <f t="shared" si="116"/>
        <v>0</v>
      </c>
      <c r="Z327" s="4">
        <f t="shared" si="131"/>
        <v>0</v>
      </c>
      <c r="AA327" s="4" t="e">
        <f t="shared" si="117"/>
        <v>#VALUE!</v>
      </c>
      <c r="AB327" s="4" t="e">
        <f t="shared" si="118"/>
        <v>#VALUE!</v>
      </c>
      <c r="AC327" s="4" t="e">
        <f t="shared" si="134"/>
        <v>#VALUE!</v>
      </c>
      <c r="AD327" s="4" t="e">
        <f t="shared" si="119"/>
        <v>#VALUE!</v>
      </c>
      <c r="AE327" s="4" t="e">
        <f t="shared" si="135"/>
        <v>#VALUE!</v>
      </c>
      <c r="AF327" s="4" t="e">
        <f t="shared" si="120"/>
        <v>#VALUE!</v>
      </c>
      <c r="AG327" s="4" t="e">
        <f t="shared" si="121"/>
        <v>#VALUE!</v>
      </c>
      <c r="AH327" s="4" t="e">
        <f t="shared" si="122"/>
        <v>#VALUE!</v>
      </c>
      <c r="AI327" s="4" t="e">
        <f t="shared" si="123"/>
        <v>#VALUE!</v>
      </c>
      <c r="AJ327" s="4" t="e">
        <f t="shared" si="124"/>
        <v>#VALUE!</v>
      </c>
      <c r="AK327" s="4" t="e">
        <f t="shared" si="125"/>
        <v>#VALUE!</v>
      </c>
      <c r="AL327" s="4" t="e">
        <f t="shared" si="126"/>
        <v>#VALUE!</v>
      </c>
    </row>
    <row r="328" spans="1:38" ht="13.8" thickBot="1" x14ac:dyDescent="0.3">
      <c r="A328" s="350"/>
      <c r="B328" s="351"/>
      <c r="C328" s="351"/>
      <c r="D328" s="560"/>
      <c r="E328" s="561"/>
      <c r="F328" s="351"/>
      <c r="G328" s="354"/>
      <c r="H328" s="357"/>
      <c r="I328" s="353"/>
      <c r="J328" s="354"/>
      <c r="K328" s="65"/>
      <c r="L328" s="61" t="str">
        <f t="shared" si="127"/>
        <v/>
      </c>
      <c r="M328" s="4" t="str">
        <f t="shared" si="128"/>
        <v/>
      </c>
      <c r="N328" s="4" t="str">
        <f>IF(U328&lt;MIN($D$5,$D$10),"",INDEX($U$35:$Z319,1,B328+1))</f>
        <v/>
      </c>
      <c r="O328" s="5" t="str">
        <f t="shared" si="129"/>
        <v/>
      </c>
      <c r="P328" s="5">
        <f t="shared" si="112"/>
        <v>0</v>
      </c>
      <c r="Q328" s="351"/>
      <c r="R328" s="351"/>
      <c r="S328" s="19" t="str">
        <f t="shared" si="132"/>
        <v/>
      </c>
      <c r="T328" s="62" t="str">
        <f t="shared" si="133"/>
        <v/>
      </c>
      <c r="U328" s="25">
        <f t="shared" si="113"/>
        <v>0</v>
      </c>
      <c r="V328" s="21">
        <f t="shared" si="114"/>
        <v>0</v>
      </c>
      <c r="W328" s="4" t="str">
        <f t="shared" si="115"/>
        <v/>
      </c>
      <c r="X328" s="4" t="e">
        <f t="shared" si="130"/>
        <v>#VALUE!</v>
      </c>
      <c r="Y328" s="4">
        <f t="shared" si="116"/>
        <v>0</v>
      </c>
      <c r="Z328" s="4">
        <f t="shared" si="131"/>
        <v>0</v>
      </c>
      <c r="AA328" s="4" t="e">
        <f t="shared" si="117"/>
        <v>#VALUE!</v>
      </c>
      <c r="AB328" s="4" t="e">
        <f t="shared" si="118"/>
        <v>#VALUE!</v>
      </c>
      <c r="AC328" s="4" t="e">
        <f t="shared" si="134"/>
        <v>#VALUE!</v>
      </c>
      <c r="AD328" s="4" t="e">
        <f t="shared" si="119"/>
        <v>#VALUE!</v>
      </c>
      <c r="AE328" s="4" t="e">
        <f t="shared" si="135"/>
        <v>#VALUE!</v>
      </c>
      <c r="AF328" s="4" t="e">
        <f t="shared" si="120"/>
        <v>#VALUE!</v>
      </c>
      <c r="AG328" s="4" t="e">
        <f t="shared" si="121"/>
        <v>#VALUE!</v>
      </c>
      <c r="AH328" s="4" t="e">
        <f t="shared" si="122"/>
        <v>#VALUE!</v>
      </c>
      <c r="AI328" s="4" t="e">
        <f t="shared" si="123"/>
        <v>#VALUE!</v>
      </c>
      <c r="AJ328" s="4" t="e">
        <f t="shared" si="124"/>
        <v>#VALUE!</v>
      </c>
      <c r="AK328" s="4" t="e">
        <f t="shared" si="125"/>
        <v>#VALUE!</v>
      </c>
      <c r="AL328" s="4" t="e">
        <f t="shared" si="126"/>
        <v>#VALUE!</v>
      </c>
    </row>
    <row r="329" spans="1:38" ht="13.8" thickBot="1" x14ac:dyDescent="0.3">
      <c r="A329" s="350"/>
      <c r="B329" s="351"/>
      <c r="C329" s="351"/>
      <c r="D329" s="560"/>
      <c r="E329" s="561"/>
      <c r="F329" s="351"/>
      <c r="G329" s="354"/>
      <c r="H329" s="357"/>
      <c r="I329" s="353"/>
      <c r="J329" s="354"/>
      <c r="K329" s="65"/>
      <c r="L329" s="61" t="str">
        <f t="shared" si="127"/>
        <v/>
      </c>
      <c r="M329" s="4" t="str">
        <f t="shared" si="128"/>
        <v/>
      </c>
      <c r="N329" s="4" t="str">
        <f>IF(U329&lt;MIN($D$5,$D$10),"",INDEX($U$35:$Z320,1,B329+1))</f>
        <v/>
      </c>
      <c r="O329" s="5" t="str">
        <f t="shared" si="129"/>
        <v/>
      </c>
      <c r="P329" s="5">
        <f t="shared" si="112"/>
        <v>0</v>
      </c>
      <c r="Q329" s="351"/>
      <c r="R329" s="351"/>
      <c r="S329" s="19" t="str">
        <f t="shared" si="132"/>
        <v/>
      </c>
      <c r="T329" s="62" t="str">
        <f t="shared" si="133"/>
        <v/>
      </c>
      <c r="U329" s="25">
        <f t="shared" si="113"/>
        <v>0</v>
      </c>
      <c r="V329" s="21">
        <f t="shared" si="114"/>
        <v>0</v>
      </c>
      <c r="W329" s="4" t="str">
        <f t="shared" si="115"/>
        <v/>
      </c>
      <c r="X329" s="4" t="e">
        <f t="shared" si="130"/>
        <v>#VALUE!</v>
      </c>
      <c r="Y329" s="4">
        <f t="shared" si="116"/>
        <v>0</v>
      </c>
      <c r="Z329" s="4">
        <f t="shared" si="131"/>
        <v>0</v>
      </c>
      <c r="AA329" s="4" t="e">
        <f t="shared" si="117"/>
        <v>#VALUE!</v>
      </c>
      <c r="AB329" s="4" t="e">
        <f t="shared" si="118"/>
        <v>#VALUE!</v>
      </c>
      <c r="AC329" s="4" t="e">
        <f t="shared" si="134"/>
        <v>#VALUE!</v>
      </c>
      <c r="AD329" s="4" t="e">
        <f t="shared" si="119"/>
        <v>#VALUE!</v>
      </c>
      <c r="AE329" s="4" t="e">
        <f t="shared" si="135"/>
        <v>#VALUE!</v>
      </c>
      <c r="AF329" s="4" t="e">
        <f t="shared" si="120"/>
        <v>#VALUE!</v>
      </c>
      <c r="AG329" s="4" t="e">
        <f t="shared" si="121"/>
        <v>#VALUE!</v>
      </c>
      <c r="AH329" s="4" t="e">
        <f t="shared" si="122"/>
        <v>#VALUE!</v>
      </c>
      <c r="AI329" s="4" t="e">
        <f t="shared" si="123"/>
        <v>#VALUE!</v>
      </c>
      <c r="AJ329" s="4" t="e">
        <f t="shared" si="124"/>
        <v>#VALUE!</v>
      </c>
      <c r="AK329" s="4" t="e">
        <f t="shared" si="125"/>
        <v>#VALUE!</v>
      </c>
      <c r="AL329" s="4" t="e">
        <f t="shared" si="126"/>
        <v>#VALUE!</v>
      </c>
    </row>
    <row r="330" spans="1:38" ht="13.8" thickBot="1" x14ac:dyDescent="0.3">
      <c r="A330" s="350"/>
      <c r="B330" s="351"/>
      <c r="C330" s="351"/>
      <c r="D330" s="560"/>
      <c r="E330" s="561"/>
      <c r="F330" s="351"/>
      <c r="G330" s="354"/>
      <c r="H330" s="357"/>
      <c r="I330" s="353"/>
      <c r="J330" s="354"/>
      <c r="K330" s="65"/>
      <c r="L330" s="61" t="str">
        <f t="shared" si="127"/>
        <v/>
      </c>
      <c r="M330" s="4" t="str">
        <f t="shared" si="128"/>
        <v/>
      </c>
      <c r="N330" s="4" t="str">
        <f>IF(U330&lt;MIN($D$5,$D$10),"",INDEX($U$35:$Z321,1,B330+1))</f>
        <v/>
      </c>
      <c r="O330" s="5" t="str">
        <f t="shared" si="129"/>
        <v/>
      </c>
      <c r="P330" s="5">
        <f t="shared" si="112"/>
        <v>0</v>
      </c>
      <c r="Q330" s="351"/>
      <c r="R330" s="351"/>
      <c r="S330" s="19" t="str">
        <f t="shared" si="132"/>
        <v/>
      </c>
      <c r="T330" s="62" t="str">
        <f t="shared" si="133"/>
        <v/>
      </c>
      <c r="U330" s="25">
        <f t="shared" si="113"/>
        <v>0</v>
      </c>
      <c r="V330" s="21">
        <f t="shared" si="114"/>
        <v>0</v>
      </c>
      <c r="W330" s="4" t="str">
        <f t="shared" si="115"/>
        <v/>
      </c>
      <c r="X330" s="4" t="e">
        <f t="shared" si="130"/>
        <v>#VALUE!</v>
      </c>
      <c r="Y330" s="4">
        <f t="shared" si="116"/>
        <v>0</v>
      </c>
      <c r="Z330" s="4">
        <f t="shared" si="131"/>
        <v>0</v>
      </c>
      <c r="AA330" s="4" t="e">
        <f t="shared" si="117"/>
        <v>#VALUE!</v>
      </c>
      <c r="AB330" s="4" t="e">
        <f t="shared" si="118"/>
        <v>#VALUE!</v>
      </c>
      <c r="AC330" s="4" t="e">
        <f t="shared" si="134"/>
        <v>#VALUE!</v>
      </c>
      <c r="AD330" s="4" t="e">
        <f t="shared" si="119"/>
        <v>#VALUE!</v>
      </c>
      <c r="AE330" s="4" t="e">
        <f t="shared" si="135"/>
        <v>#VALUE!</v>
      </c>
      <c r="AF330" s="4" t="e">
        <f t="shared" si="120"/>
        <v>#VALUE!</v>
      </c>
      <c r="AG330" s="4" t="e">
        <f t="shared" si="121"/>
        <v>#VALUE!</v>
      </c>
      <c r="AH330" s="4" t="e">
        <f t="shared" si="122"/>
        <v>#VALUE!</v>
      </c>
      <c r="AI330" s="4" t="e">
        <f t="shared" si="123"/>
        <v>#VALUE!</v>
      </c>
      <c r="AJ330" s="4" t="e">
        <f t="shared" si="124"/>
        <v>#VALUE!</v>
      </c>
      <c r="AK330" s="4" t="e">
        <f t="shared" si="125"/>
        <v>#VALUE!</v>
      </c>
      <c r="AL330" s="4" t="e">
        <f t="shared" si="126"/>
        <v>#VALUE!</v>
      </c>
    </row>
    <row r="331" spans="1:38" ht="13.8" thickBot="1" x14ac:dyDescent="0.3">
      <c r="A331" s="350"/>
      <c r="B331" s="351"/>
      <c r="C331" s="351"/>
      <c r="D331" s="560"/>
      <c r="E331" s="561"/>
      <c r="F331" s="351"/>
      <c r="G331" s="354"/>
      <c r="H331" s="357"/>
      <c r="I331" s="353"/>
      <c r="J331" s="354"/>
      <c r="K331" s="65"/>
      <c r="L331" s="61" t="str">
        <f t="shared" si="127"/>
        <v/>
      </c>
      <c r="M331" s="4" t="str">
        <f t="shared" si="128"/>
        <v/>
      </c>
      <c r="N331" s="4" t="str">
        <f>IF(U331&lt;MIN($D$5,$D$10),"",INDEX($U$35:$Z322,1,B331+1))</f>
        <v/>
      </c>
      <c r="O331" s="5" t="str">
        <f t="shared" si="129"/>
        <v/>
      </c>
      <c r="P331" s="5">
        <f t="shared" si="112"/>
        <v>0</v>
      </c>
      <c r="Q331" s="351"/>
      <c r="R331" s="351"/>
      <c r="S331" s="19" t="str">
        <f t="shared" si="132"/>
        <v/>
      </c>
      <c r="T331" s="62" t="str">
        <f t="shared" si="133"/>
        <v/>
      </c>
      <c r="U331" s="25">
        <f t="shared" si="113"/>
        <v>0</v>
      </c>
      <c r="V331" s="21">
        <f t="shared" si="114"/>
        <v>0</v>
      </c>
      <c r="W331" s="4" t="str">
        <f t="shared" si="115"/>
        <v/>
      </c>
      <c r="X331" s="4" t="e">
        <f t="shared" si="130"/>
        <v>#VALUE!</v>
      </c>
      <c r="Y331" s="4">
        <f t="shared" si="116"/>
        <v>0</v>
      </c>
      <c r="Z331" s="4">
        <f t="shared" si="131"/>
        <v>0</v>
      </c>
      <c r="AA331" s="4" t="e">
        <f t="shared" si="117"/>
        <v>#VALUE!</v>
      </c>
      <c r="AB331" s="4" t="e">
        <f t="shared" si="118"/>
        <v>#VALUE!</v>
      </c>
      <c r="AC331" s="4" t="e">
        <f t="shared" si="134"/>
        <v>#VALUE!</v>
      </c>
      <c r="AD331" s="4" t="e">
        <f t="shared" si="119"/>
        <v>#VALUE!</v>
      </c>
      <c r="AE331" s="4" t="e">
        <f t="shared" si="135"/>
        <v>#VALUE!</v>
      </c>
      <c r="AF331" s="4" t="e">
        <f t="shared" si="120"/>
        <v>#VALUE!</v>
      </c>
      <c r="AG331" s="4" t="e">
        <f t="shared" si="121"/>
        <v>#VALUE!</v>
      </c>
      <c r="AH331" s="4" t="e">
        <f t="shared" si="122"/>
        <v>#VALUE!</v>
      </c>
      <c r="AI331" s="4" t="e">
        <f t="shared" si="123"/>
        <v>#VALUE!</v>
      </c>
      <c r="AJ331" s="4" t="e">
        <f t="shared" si="124"/>
        <v>#VALUE!</v>
      </c>
      <c r="AK331" s="4" t="e">
        <f t="shared" si="125"/>
        <v>#VALUE!</v>
      </c>
      <c r="AL331" s="4" t="e">
        <f t="shared" si="126"/>
        <v>#VALUE!</v>
      </c>
    </row>
    <row r="332" spans="1:38" ht="13.8" thickBot="1" x14ac:dyDescent="0.3">
      <c r="A332" s="350"/>
      <c r="B332" s="351"/>
      <c r="C332" s="351"/>
      <c r="D332" s="560"/>
      <c r="E332" s="561"/>
      <c r="F332" s="351"/>
      <c r="G332" s="354"/>
      <c r="H332" s="357"/>
      <c r="I332" s="353"/>
      <c r="J332" s="354"/>
      <c r="K332" s="65"/>
      <c r="L332" s="61" t="str">
        <f t="shared" si="127"/>
        <v/>
      </c>
      <c r="M332" s="4" t="str">
        <f t="shared" si="128"/>
        <v/>
      </c>
      <c r="N332" s="4" t="str">
        <f>IF(U332&lt;MIN($D$5,$D$10),"",INDEX($U$35:$Z323,1,B332+1))</f>
        <v/>
      </c>
      <c r="O332" s="5" t="str">
        <f t="shared" si="129"/>
        <v/>
      </c>
      <c r="P332" s="5">
        <f t="shared" si="112"/>
        <v>0</v>
      </c>
      <c r="Q332" s="351"/>
      <c r="R332" s="351"/>
      <c r="S332" s="19" t="str">
        <f t="shared" si="132"/>
        <v/>
      </c>
      <c r="T332" s="62" t="str">
        <f t="shared" si="133"/>
        <v/>
      </c>
      <c r="U332" s="25">
        <f t="shared" si="113"/>
        <v>0</v>
      </c>
      <c r="V332" s="21">
        <f t="shared" si="114"/>
        <v>0</v>
      </c>
      <c r="W332" s="4" t="str">
        <f t="shared" si="115"/>
        <v/>
      </c>
      <c r="X332" s="4" t="e">
        <f t="shared" si="130"/>
        <v>#VALUE!</v>
      </c>
      <c r="Y332" s="4">
        <f t="shared" si="116"/>
        <v>0</v>
      </c>
      <c r="Z332" s="4">
        <f t="shared" si="131"/>
        <v>0</v>
      </c>
      <c r="AA332" s="4" t="e">
        <f t="shared" si="117"/>
        <v>#VALUE!</v>
      </c>
      <c r="AB332" s="4" t="e">
        <f t="shared" si="118"/>
        <v>#VALUE!</v>
      </c>
      <c r="AC332" s="4" t="e">
        <f t="shared" si="134"/>
        <v>#VALUE!</v>
      </c>
      <c r="AD332" s="4" t="e">
        <f t="shared" si="119"/>
        <v>#VALUE!</v>
      </c>
      <c r="AE332" s="4" t="e">
        <f t="shared" si="135"/>
        <v>#VALUE!</v>
      </c>
      <c r="AF332" s="4" t="e">
        <f t="shared" si="120"/>
        <v>#VALUE!</v>
      </c>
      <c r="AG332" s="4" t="e">
        <f t="shared" si="121"/>
        <v>#VALUE!</v>
      </c>
      <c r="AH332" s="4" t="e">
        <f t="shared" si="122"/>
        <v>#VALUE!</v>
      </c>
      <c r="AI332" s="4" t="e">
        <f t="shared" si="123"/>
        <v>#VALUE!</v>
      </c>
      <c r="AJ332" s="4" t="e">
        <f t="shared" si="124"/>
        <v>#VALUE!</v>
      </c>
      <c r="AK332" s="4" t="e">
        <f t="shared" si="125"/>
        <v>#VALUE!</v>
      </c>
      <c r="AL332" s="4" t="e">
        <f t="shared" si="126"/>
        <v>#VALUE!</v>
      </c>
    </row>
    <row r="333" spans="1:38" ht="13.8" thickBot="1" x14ac:dyDescent="0.3">
      <c r="A333" s="350"/>
      <c r="B333" s="351"/>
      <c r="C333" s="351"/>
      <c r="D333" s="560"/>
      <c r="E333" s="561"/>
      <c r="F333" s="351"/>
      <c r="G333" s="354"/>
      <c r="H333" s="357"/>
      <c r="I333" s="353"/>
      <c r="J333" s="354"/>
      <c r="K333" s="65"/>
      <c r="L333" s="61" t="str">
        <f t="shared" si="127"/>
        <v/>
      </c>
      <c r="M333" s="4" t="str">
        <f t="shared" si="128"/>
        <v/>
      </c>
      <c r="N333" s="4" t="str">
        <f>IF(U333&lt;MIN($D$5,$D$10),"",INDEX($U$35:$Z324,1,B333+1))</f>
        <v/>
      </c>
      <c r="O333" s="5" t="str">
        <f t="shared" si="129"/>
        <v/>
      </c>
      <c r="P333" s="5">
        <f t="shared" si="112"/>
        <v>0</v>
      </c>
      <c r="Q333" s="351"/>
      <c r="R333" s="351"/>
      <c r="S333" s="19" t="str">
        <f t="shared" si="132"/>
        <v/>
      </c>
      <c r="T333" s="62" t="str">
        <f t="shared" si="133"/>
        <v/>
      </c>
      <c r="U333" s="25">
        <f t="shared" si="113"/>
        <v>0</v>
      </c>
      <c r="V333" s="21">
        <f t="shared" si="114"/>
        <v>0</v>
      </c>
      <c r="W333" s="4" t="str">
        <f t="shared" si="115"/>
        <v/>
      </c>
      <c r="X333" s="4" t="e">
        <f t="shared" si="130"/>
        <v>#VALUE!</v>
      </c>
      <c r="Y333" s="4">
        <f t="shared" si="116"/>
        <v>0</v>
      </c>
      <c r="Z333" s="4">
        <f t="shared" si="131"/>
        <v>0</v>
      </c>
      <c r="AA333" s="4" t="e">
        <f t="shared" si="117"/>
        <v>#VALUE!</v>
      </c>
      <c r="AB333" s="4" t="e">
        <f t="shared" si="118"/>
        <v>#VALUE!</v>
      </c>
      <c r="AC333" s="4" t="e">
        <f t="shared" si="134"/>
        <v>#VALUE!</v>
      </c>
      <c r="AD333" s="4" t="e">
        <f t="shared" si="119"/>
        <v>#VALUE!</v>
      </c>
      <c r="AE333" s="4" t="e">
        <f t="shared" si="135"/>
        <v>#VALUE!</v>
      </c>
      <c r="AF333" s="4" t="e">
        <f t="shared" si="120"/>
        <v>#VALUE!</v>
      </c>
      <c r="AG333" s="4" t="e">
        <f t="shared" si="121"/>
        <v>#VALUE!</v>
      </c>
      <c r="AH333" s="4" t="e">
        <f t="shared" si="122"/>
        <v>#VALUE!</v>
      </c>
      <c r="AI333" s="4" t="e">
        <f t="shared" si="123"/>
        <v>#VALUE!</v>
      </c>
      <c r="AJ333" s="4" t="e">
        <f t="shared" si="124"/>
        <v>#VALUE!</v>
      </c>
      <c r="AK333" s="4" t="e">
        <f t="shared" si="125"/>
        <v>#VALUE!</v>
      </c>
      <c r="AL333" s="4" t="e">
        <f t="shared" si="126"/>
        <v>#VALUE!</v>
      </c>
    </row>
    <row r="334" spans="1:38" ht="13.8" thickBot="1" x14ac:dyDescent="0.3">
      <c r="A334" s="350"/>
      <c r="B334" s="351"/>
      <c r="C334" s="351"/>
      <c r="D334" s="560"/>
      <c r="E334" s="561"/>
      <c r="F334" s="351"/>
      <c r="G334" s="354"/>
      <c r="H334" s="357"/>
      <c r="I334" s="353"/>
      <c r="J334" s="354"/>
      <c r="K334" s="65"/>
      <c r="L334" s="61" t="str">
        <f t="shared" si="127"/>
        <v/>
      </c>
      <c r="M334" s="4" t="str">
        <f t="shared" si="128"/>
        <v/>
      </c>
      <c r="N334" s="4" t="str">
        <f>IF(U334&lt;MIN($D$5,$D$10),"",INDEX($U$35:$Z325,1,B334+1))</f>
        <v/>
      </c>
      <c r="O334" s="5" t="str">
        <f t="shared" si="129"/>
        <v/>
      </c>
      <c r="P334" s="5">
        <f t="shared" si="112"/>
        <v>0</v>
      </c>
      <c r="Q334" s="351"/>
      <c r="R334" s="351"/>
      <c r="S334" s="19" t="str">
        <f t="shared" si="132"/>
        <v/>
      </c>
      <c r="T334" s="62" t="str">
        <f t="shared" si="133"/>
        <v/>
      </c>
      <c r="U334" s="25">
        <f t="shared" si="113"/>
        <v>0</v>
      </c>
      <c r="V334" s="21">
        <f t="shared" si="114"/>
        <v>0</v>
      </c>
      <c r="W334" s="4" t="str">
        <f t="shared" si="115"/>
        <v/>
      </c>
      <c r="X334" s="4" t="e">
        <f t="shared" si="130"/>
        <v>#VALUE!</v>
      </c>
      <c r="Y334" s="4">
        <f t="shared" si="116"/>
        <v>0</v>
      </c>
      <c r="Z334" s="4">
        <f t="shared" si="131"/>
        <v>0</v>
      </c>
      <c r="AA334" s="4" t="e">
        <f t="shared" si="117"/>
        <v>#VALUE!</v>
      </c>
      <c r="AB334" s="4" t="e">
        <f t="shared" si="118"/>
        <v>#VALUE!</v>
      </c>
      <c r="AC334" s="4" t="e">
        <f t="shared" si="134"/>
        <v>#VALUE!</v>
      </c>
      <c r="AD334" s="4" t="e">
        <f t="shared" si="119"/>
        <v>#VALUE!</v>
      </c>
      <c r="AE334" s="4" t="e">
        <f t="shared" si="135"/>
        <v>#VALUE!</v>
      </c>
      <c r="AF334" s="4" t="e">
        <f t="shared" si="120"/>
        <v>#VALUE!</v>
      </c>
      <c r="AG334" s="4" t="e">
        <f t="shared" si="121"/>
        <v>#VALUE!</v>
      </c>
      <c r="AH334" s="4" t="e">
        <f t="shared" si="122"/>
        <v>#VALUE!</v>
      </c>
      <c r="AI334" s="4" t="e">
        <f t="shared" si="123"/>
        <v>#VALUE!</v>
      </c>
      <c r="AJ334" s="4" t="e">
        <f t="shared" si="124"/>
        <v>#VALUE!</v>
      </c>
      <c r="AK334" s="4" t="e">
        <f t="shared" si="125"/>
        <v>#VALUE!</v>
      </c>
      <c r="AL334" s="4" t="e">
        <f t="shared" si="126"/>
        <v>#VALUE!</v>
      </c>
    </row>
    <row r="335" spans="1:38" ht="13.8" thickBot="1" x14ac:dyDescent="0.3">
      <c r="A335" s="350"/>
      <c r="B335" s="351"/>
      <c r="C335" s="351"/>
      <c r="D335" s="560"/>
      <c r="E335" s="561"/>
      <c r="F335" s="351"/>
      <c r="G335" s="354"/>
      <c r="H335" s="357"/>
      <c r="I335" s="353"/>
      <c r="J335" s="354"/>
      <c r="K335" s="65"/>
      <c r="L335" s="61" t="str">
        <f t="shared" si="127"/>
        <v/>
      </c>
      <c r="M335" s="4" t="str">
        <f t="shared" si="128"/>
        <v/>
      </c>
      <c r="N335" s="4" t="str">
        <f>IF(U335&lt;MIN($D$5,$D$10),"",INDEX($U$35:$Z326,1,B335+1))</f>
        <v/>
      </c>
      <c r="O335" s="5" t="str">
        <f t="shared" si="129"/>
        <v/>
      </c>
      <c r="P335" s="5">
        <f t="shared" si="112"/>
        <v>0</v>
      </c>
      <c r="Q335" s="351"/>
      <c r="R335" s="351"/>
      <c r="S335" s="19" t="str">
        <f t="shared" si="132"/>
        <v/>
      </c>
      <c r="T335" s="62" t="str">
        <f t="shared" si="133"/>
        <v/>
      </c>
      <c r="U335" s="25">
        <f t="shared" si="113"/>
        <v>0</v>
      </c>
      <c r="V335" s="21">
        <f t="shared" si="114"/>
        <v>0</v>
      </c>
      <c r="W335" s="4" t="str">
        <f t="shared" si="115"/>
        <v/>
      </c>
      <c r="X335" s="4" t="e">
        <f t="shared" si="130"/>
        <v>#VALUE!</v>
      </c>
      <c r="Y335" s="4">
        <f t="shared" si="116"/>
        <v>0</v>
      </c>
      <c r="Z335" s="4">
        <f t="shared" si="131"/>
        <v>0</v>
      </c>
      <c r="AA335" s="4" t="e">
        <f t="shared" si="117"/>
        <v>#VALUE!</v>
      </c>
      <c r="AB335" s="4" t="e">
        <f t="shared" si="118"/>
        <v>#VALUE!</v>
      </c>
      <c r="AC335" s="4" t="e">
        <f t="shared" si="134"/>
        <v>#VALUE!</v>
      </c>
      <c r="AD335" s="4" t="e">
        <f t="shared" si="119"/>
        <v>#VALUE!</v>
      </c>
      <c r="AE335" s="4" t="e">
        <f t="shared" si="135"/>
        <v>#VALUE!</v>
      </c>
      <c r="AF335" s="4" t="e">
        <f t="shared" si="120"/>
        <v>#VALUE!</v>
      </c>
      <c r="AG335" s="4" t="e">
        <f t="shared" si="121"/>
        <v>#VALUE!</v>
      </c>
      <c r="AH335" s="4" t="e">
        <f t="shared" si="122"/>
        <v>#VALUE!</v>
      </c>
      <c r="AI335" s="4" t="e">
        <f t="shared" si="123"/>
        <v>#VALUE!</v>
      </c>
      <c r="AJ335" s="4" t="e">
        <f t="shared" si="124"/>
        <v>#VALUE!</v>
      </c>
      <c r="AK335" s="4" t="e">
        <f t="shared" si="125"/>
        <v>#VALUE!</v>
      </c>
      <c r="AL335" s="4" t="e">
        <f t="shared" si="126"/>
        <v>#VALUE!</v>
      </c>
    </row>
    <row r="336" spans="1:38" ht="13.8" thickBot="1" x14ac:dyDescent="0.3">
      <c r="A336" s="350"/>
      <c r="B336" s="351"/>
      <c r="C336" s="351"/>
      <c r="D336" s="560"/>
      <c r="E336" s="561"/>
      <c r="F336" s="351"/>
      <c r="G336" s="354"/>
      <c r="H336" s="357"/>
      <c r="I336" s="353"/>
      <c r="J336" s="354"/>
      <c r="K336" s="65"/>
      <c r="L336" s="61" t="str">
        <f t="shared" si="127"/>
        <v/>
      </c>
      <c r="M336" s="4" t="str">
        <f t="shared" si="128"/>
        <v/>
      </c>
      <c r="N336" s="4" t="str">
        <f>IF(U336&lt;MIN($D$5,$D$10),"",INDEX($U$35:$Z327,1,B336+1))</f>
        <v/>
      </c>
      <c r="O336" s="5" t="str">
        <f t="shared" si="129"/>
        <v/>
      </c>
      <c r="P336" s="5">
        <f t="shared" si="112"/>
        <v>0</v>
      </c>
      <c r="Q336" s="351"/>
      <c r="R336" s="351"/>
      <c r="S336" s="19" t="str">
        <f t="shared" si="132"/>
        <v/>
      </c>
      <c r="T336" s="62" t="str">
        <f t="shared" si="133"/>
        <v/>
      </c>
      <c r="U336" s="25">
        <f t="shared" si="113"/>
        <v>0</v>
      </c>
      <c r="V336" s="21">
        <f t="shared" si="114"/>
        <v>0</v>
      </c>
      <c r="W336" s="4" t="str">
        <f t="shared" si="115"/>
        <v/>
      </c>
      <c r="X336" s="4" t="e">
        <f t="shared" si="130"/>
        <v>#VALUE!</v>
      </c>
      <c r="Y336" s="4">
        <f t="shared" si="116"/>
        <v>0</v>
      </c>
      <c r="Z336" s="4">
        <f t="shared" si="131"/>
        <v>0</v>
      </c>
      <c r="AA336" s="4" t="e">
        <f t="shared" si="117"/>
        <v>#VALUE!</v>
      </c>
      <c r="AB336" s="4" t="e">
        <f t="shared" si="118"/>
        <v>#VALUE!</v>
      </c>
      <c r="AC336" s="4" t="e">
        <f t="shared" si="134"/>
        <v>#VALUE!</v>
      </c>
      <c r="AD336" s="4" t="e">
        <f t="shared" si="119"/>
        <v>#VALUE!</v>
      </c>
      <c r="AE336" s="4" t="e">
        <f t="shared" si="135"/>
        <v>#VALUE!</v>
      </c>
      <c r="AF336" s="4" t="e">
        <f t="shared" si="120"/>
        <v>#VALUE!</v>
      </c>
      <c r="AG336" s="4" t="e">
        <f t="shared" si="121"/>
        <v>#VALUE!</v>
      </c>
      <c r="AH336" s="4" t="e">
        <f t="shared" si="122"/>
        <v>#VALUE!</v>
      </c>
      <c r="AI336" s="4" t="e">
        <f t="shared" si="123"/>
        <v>#VALUE!</v>
      </c>
      <c r="AJ336" s="4" t="e">
        <f t="shared" si="124"/>
        <v>#VALUE!</v>
      </c>
      <c r="AK336" s="4" t="e">
        <f t="shared" si="125"/>
        <v>#VALUE!</v>
      </c>
      <c r="AL336" s="4" t="e">
        <f t="shared" si="126"/>
        <v>#VALUE!</v>
      </c>
    </row>
    <row r="337" spans="1:38" ht="13.8" thickBot="1" x14ac:dyDescent="0.3">
      <c r="A337" s="350"/>
      <c r="B337" s="351"/>
      <c r="C337" s="351"/>
      <c r="D337" s="560"/>
      <c r="E337" s="561"/>
      <c r="F337" s="351"/>
      <c r="G337" s="354"/>
      <c r="H337" s="357"/>
      <c r="I337" s="353"/>
      <c r="J337" s="354"/>
      <c r="K337" s="65"/>
      <c r="L337" s="61" t="str">
        <f t="shared" si="127"/>
        <v/>
      </c>
      <c r="M337" s="4" t="str">
        <f t="shared" si="128"/>
        <v/>
      </c>
      <c r="N337" s="4" t="str">
        <f>IF(U337&lt;MIN($D$5,$D$10),"",INDEX($U$35:$Z328,1,B337+1))</f>
        <v/>
      </c>
      <c r="O337" s="5" t="str">
        <f t="shared" si="129"/>
        <v/>
      </c>
      <c r="P337" s="5">
        <f t="shared" si="112"/>
        <v>0</v>
      </c>
      <c r="Q337" s="351"/>
      <c r="R337" s="351"/>
      <c r="S337" s="19" t="str">
        <f t="shared" si="132"/>
        <v/>
      </c>
      <c r="T337" s="62" t="str">
        <f t="shared" si="133"/>
        <v/>
      </c>
      <c r="U337" s="25">
        <f t="shared" si="113"/>
        <v>0</v>
      </c>
      <c r="V337" s="21">
        <f t="shared" si="114"/>
        <v>0</v>
      </c>
      <c r="W337" s="4" t="str">
        <f t="shared" si="115"/>
        <v/>
      </c>
      <c r="X337" s="4" t="e">
        <f t="shared" si="130"/>
        <v>#VALUE!</v>
      </c>
      <c r="Y337" s="4">
        <f t="shared" si="116"/>
        <v>0</v>
      </c>
      <c r="Z337" s="4">
        <f t="shared" si="131"/>
        <v>0</v>
      </c>
      <c r="AA337" s="4" t="e">
        <f t="shared" si="117"/>
        <v>#VALUE!</v>
      </c>
      <c r="AB337" s="4" t="e">
        <f t="shared" si="118"/>
        <v>#VALUE!</v>
      </c>
      <c r="AC337" s="4" t="e">
        <f t="shared" si="134"/>
        <v>#VALUE!</v>
      </c>
      <c r="AD337" s="4" t="e">
        <f t="shared" si="119"/>
        <v>#VALUE!</v>
      </c>
      <c r="AE337" s="4" t="e">
        <f t="shared" si="135"/>
        <v>#VALUE!</v>
      </c>
      <c r="AF337" s="4" t="e">
        <f t="shared" si="120"/>
        <v>#VALUE!</v>
      </c>
      <c r="AG337" s="4" t="e">
        <f t="shared" si="121"/>
        <v>#VALUE!</v>
      </c>
      <c r="AH337" s="4" t="e">
        <f t="shared" si="122"/>
        <v>#VALUE!</v>
      </c>
      <c r="AI337" s="4" t="e">
        <f t="shared" si="123"/>
        <v>#VALUE!</v>
      </c>
      <c r="AJ337" s="4" t="e">
        <f t="shared" si="124"/>
        <v>#VALUE!</v>
      </c>
      <c r="AK337" s="4" t="e">
        <f t="shared" si="125"/>
        <v>#VALUE!</v>
      </c>
      <c r="AL337" s="4" t="e">
        <f t="shared" si="126"/>
        <v>#VALUE!</v>
      </c>
    </row>
    <row r="338" spans="1:38" ht="13.8" thickBot="1" x14ac:dyDescent="0.3">
      <c r="A338" s="350"/>
      <c r="B338" s="351"/>
      <c r="C338" s="351"/>
      <c r="D338" s="560"/>
      <c r="E338" s="561"/>
      <c r="F338" s="351"/>
      <c r="G338" s="354"/>
      <c r="H338" s="357"/>
      <c r="I338" s="353"/>
      <c r="J338" s="354"/>
      <c r="K338" s="65"/>
      <c r="L338" s="61" t="str">
        <f t="shared" si="127"/>
        <v/>
      </c>
      <c r="M338" s="4" t="str">
        <f t="shared" si="128"/>
        <v/>
      </c>
      <c r="N338" s="4" t="str">
        <f>IF(U338&lt;MIN($D$5,$D$10),"",INDEX($U$35:$Z329,1,B338+1))</f>
        <v/>
      </c>
      <c r="O338" s="5" t="str">
        <f t="shared" si="129"/>
        <v/>
      </c>
      <c r="P338" s="5">
        <f t="shared" si="112"/>
        <v>0</v>
      </c>
      <c r="Q338" s="351"/>
      <c r="R338" s="351"/>
      <c r="S338" s="19" t="str">
        <f t="shared" si="132"/>
        <v/>
      </c>
      <c r="T338" s="62" t="str">
        <f t="shared" si="133"/>
        <v/>
      </c>
      <c r="U338" s="25">
        <f t="shared" si="113"/>
        <v>0</v>
      </c>
      <c r="V338" s="21">
        <f t="shared" si="114"/>
        <v>0</v>
      </c>
      <c r="W338" s="4" t="str">
        <f t="shared" si="115"/>
        <v/>
      </c>
      <c r="X338" s="4" t="e">
        <f t="shared" si="130"/>
        <v>#VALUE!</v>
      </c>
      <c r="Y338" s="4">
        <f t="shared" si="116"/>
        <v>0</v>
      </c>
      <c r="Z338" s="4">
        <f t="shared" si="131"/>
        <v>0</v>
      </c>
      <c r="AA338" s="4" t="e">
        <f t="shared" si="117"/>
        <v>#VALUE!</v>
      </c>
      <c r="AB338" s="4" t="e">
        <f t="shared" si="118"/>
        <v>#VALUE!</v>
      </c>
      <c r="AC338" s="4" t="e">
        <f t="shared" si="134"/>
        <v>#VALUE!</v>
      </c>
      <c r="AD338" s="4" t="e">
        <f t="shared" si="119"/>
        <v>#VALUE!</v>
      </c>
      <c r="AE338" s="4" t="e">
        <f t="shared" si="135"/>
        <v>#VALUE!</v>
      </c>
      <c r="AF338" s="4" t="e">
        <f t="shared" si="120"/>
        <v>#VALUE!</v>
      </c>
      <c r="AG338" s="4" t="e">
        <f t="shared" si="121"/>
        <v>#VALUE!</v>
      </c>
      <c r="AH338" s="4" t="e">
        <f t="shared" si="122"/>
        <v>#VALUE!</v>
      </c>
      <c r="AI338" s="4" t="e">
        <f t="shared" si="123"/>
        <v>#VALUE!</v>
      </c>
      <c r="AJ338" s="4" t="e">
        <f t="shared" si="124"/>
        <v>#VALUE!</v>
      </c>
      <c r="AK338" s="4" t="e">
        <f t="shared" si="125"/>
        <v>#VALUE!</v>
      </c>
      <c r="AL338" s="4" t="e">
        <f t="shared" si="126"/>
        <v>#VALUE!</v>
      </c>
    </row>
    <row r="339" spans="1:38" ht="13.8" thickBot="1" x14ac:dyDescent="0.3">
      <c r="A339" s="350"/>
      <c r="B339" s="351"/>
      <c r="C339" s="351"/>
      <c r="D339" s="560"/>
      <c r="E339" s="561"/>
      <c r="F339" s="351"/>
      <c r="G339" s="354"/>
      <c r="H339" s="357"/>
      <c r="I339" s="353"/>
      <c r="J339" s="354"/>
      <c r="K339" s="65"/>
      <c r="L339" s="61" t="str">
        <f t="shared" si="127"/>
        <v/>
      </c>
      <c r="M339" s="4" t="str">
        <f t="shared" si="128"/>
        <v/>
      </c>
      <c r="N339" s="4" t="str">
        <f>IF(U339&lt;MIN($D$5,$D$10),"",INDEX($U$35:$Z330,1,B339+1))</f>
        <v/>
      </c>
      <c r="O339" s="5" t="str">
        <f t="shared" si="129"/>
        <v/>
      </c>
      <c r="P339" s="5">
        <f t="shared" si="112"/>
        <v>0</v>
      </c>
      <c r="Q339" s="351"/>
      <c r="R339" s="351"/>
      <c r="S339" s="19" t="str">
        <f t="shared" si="132"/>
        <v/>
      </c>
      <c r="T339" s="62" t="str">
        <f t="shared" si="133"/>
        <v/>
      </c>
      <c r="U339" s="25">
        <f t="shared" si="113"/>
        <v>0</v>
      </c>
      <c r="V339" s="21">
        <f t="shared" si="114"/>
        <v>0</v>
      </c>
      <c r="W339" s="4" t="str">
        <f t="shared" si="115"/>
        <v/>
      </c>
      <c r="X339" s="4" t="e">
        <f t="shared" si="130"/>
        <v>#VALUE!</v>
      </c>
      <c r="Y339" s="4">
        <f t="shared" si="116"/>
        <v>0</v>
      </c>
      <c r="Z339" s="4">
        <f t="shared" si="131"/>
        <v>0</v>
      </c>
      <c r="AA339" s="4" t="e">
        <f t="shared" si="117"/>
        <v>#VALUE!</v>
      </c>
      <c r="AB339" s="4" t="e">
        <f t="shared" si="118"/>
        <v>#VALUE!</v>
      </c>
      <c r="AC339" s="4" t="e">
        <f t="shared" si="134"/>
        <v>#VALUE!</v>
      </c>
      <c r="AD339" s="4" t="e">
        <f t="shared" si="119"/>
        <v>#VALUE!</v>
      </c>
      <c r="AE339" s="4" t="e">
        <f t="shared" si="135"/>
        <v>#VALUE!</v>
      </c>
      <c r="AF339" s="4" t="e">
        <f t="shared" si="120"/>
        <v>#VALUE!</v>
      </c>
      <c r="AG339" s="4" t="e">
        <f t="shared" si="121"/>
        <v>#VALUE!</v>
      </c>
      <c r="AH339" s="4" t="e">
        <f t="shared" si="122"/>
        <v>#VALUE!</v>
      </c>
      <c r="AI339" s="4" t="e">
        <f t="shared" si="123"/>
        <v>#VALUE!</v>
      </c>
      <c r="AJ339" s="4" t="e">
        <f t="shared" si="124"/>
        <v>#VALUE!</v>
      </c>
      <c r="AK339" s="4" t="e">
        <f t="shared" si="125"/>
        <v>#VALUE!</v>
      </c>
      <c r="AL339" s="4" t="e">
        <f t="shared" si="126"/>
        <v>#VALUE!</v>
      </c>
    </row>
    <row r="340" spans="1:38" ht="13.8" thickBot="1" x14ac:dyDescent="0.3">
      <c r="A340" s="350"/>
      <c r="B340" s="351"/>
      <c r="C340" s="351"/>
      <c r="D340" s="560"/>
      <c r="E340" s="561"/>
      <c r="F340" s="351"/>
      <c r="G340" s="354"/>
      <c r="H340" s="357"/>
      <c r="I340" s="353"/>
      <c r="J340" s="354"/>
      <c r="K340" s="65"/>
      <c r="L340" s="61" t="str">
        <f t="shared" si="127"/>
        <v/>
      </c>
      <c r="M340" s="4" t="str">
        <f t="shared" si="128"/>
        <v/>
      </c>
      <c r="N340" s="4" t="str">
        <f>IF(U340&lt;MIN($D$5,$D$10),"",INDEX($U$35:$Z331,1,B340+1))</f>
        <v/>
      </c>
      <c r="O340" s="5" t="str">
        <f t="shared" si="129"/>
        <v/>
      </c>
      <c r="P340" s="5">
        <f t="shared" si="112"/>
        <v>0</v>
      </c>
      <c r="Q340" s="351"/>
      <c r="R340" s="351"/>
      <c r="S340" s="19" t="str">
        <f t="shared" si="132"/>
        <v/>
      </c>
      <c r="T340" s="62" t="str">
        <f t="shared" si="133"/>
        <v/>
      </c>
      <c r="U340" s="25">
        <f t="shared" si="113"/>
        <v>0</v>
      </c>
      <c r="V340" s="21">
        <f t="shared" si="114"/>
        <v>0</v>
      </c>
      <c r="W340" s="4" t="str">
        <f t="shared" si="115"/>
        <v/>
      </c>
      <c r="X340" s="4" t="e">
        <f t="shared" si="130"/>
        <v>#VALUE!</v>
      </c>
      <c r="Y340" s="4">
        <f t="shared" si="116"/>
        <v>0</v>
      </c>
      <c r="Z340" s="4">
        <f t="shared" si="131"/>
        <v>0</v>
      </c>
      <c r="AA340" s="4" t="e">
        <f t="shared" si="117"/>
        <v>#VALUE!</v>
      </c>
      <c r="AB340" s="4" t="e">
        <f t="shared" si="118"/>
        <v>#VALUE!</v>
      </c>
      <c r="AC340" s="4" t="e">
        <f t="shared" si="134"/>
        <v>#VALUE!</v>
      </c>
      <c r="AD340" s="4" t="e">
        <f t="shared" si="119"/>
        <v>#VALUE!</v>
      </c>
      <c r="AE340" s="4" t="e">
        <f t="shared" si="135"/>
        <v>#VALUE!</v>
      </c>
      <c r="AF340" s="4" t="e">
        <f t="shared" si="120"/>
        <v>#VALUE!</v>
      </c>
      <c r="AG340" s="4" t="e">
        <f t="shared" si="121"/>
        <v>#VALUE!</v>
      </c>
      <c r="AH340" s="4" t="e">
        <f t="shared" si="122"/>
        <v>#VALUE!</v>
      </c>
      <c r="AI340" s="4" t="e">
        <f t="shared" si="123"/>
        <v>#VALUE!</v>
      </c>
      <c r="AJ340" s="4" t="e">
        <f t="shared" si="124"/>
        <v>#VALUE!</v>
      </c>
      <c r="AK340" s="4" t="e">
        <f t="shared" si="125"/>
        <v>#VALUE!</v>
      </c>
      <c r="AL340" s="4" t="e">
        <f t="shared" si="126"/>
        <v>#VALUE!</v>
      </c>
    </row>
    <row r="341" spans="1:38" ht="13.8" thickBot="1" x14ac:dyDescent="0.3">
      <c r="A341" s="350"/>
      <c r="B341" s="351"/>
      <c r="C341" s="351"/>
      <c r="D341" s="560"/>
      <c r="E341" s="561"/>
      <c r="F341" s="351"/>
      <c r="G341" s="354"/>
      <c r="H341" s="357"/>
      <c r="I341" s="353"/>
      <c r="J341" s="354"/>
      <c r="K341" s="65"/>
      <c r="L341" s="61" t="str">
        <f t="shared" si="127"/>
        <v/>
      </c>
      <c r="M341" s="4" t="str">
        <f t="shared" si="128"/>
        <v/>
      </c>
      <c r="N341" s="4" t="str">
        <f>IF(U341&lt;MIN($D$5,$D$10),"",INDEX($U$35:$Z332,1,B341+1))</f>
        <v/>
      </c>
      <c r="O341" s="5" t="str">
        <f t="shared" si="129"/>
        <v/>
      </c>
      <c r="P341" s="5">
        <f t="shared" si="112"/>
        <v>0</v>
      </c>
      <c r="Q341" s="351"/>
      <c r="R341" s="351"/>
      <c r="S341" s="19" t="str">
        <f t="shared" si="132"/>
        <v/>
      </c>
      <c r="T341" s="62" t="str">
        <f t="shared" si="133"/>
        <v/>
      </c>
      <c r="U341" s="25">
        <f t="shared" si="113"/>
        <v>0</v>
      </c>
      <c r="V341" s="21">
        <f t="shared" si="114"/>
        <v>0</v>
      </c>
      <c r="W341" s="4" t="str">
        <f t="shared" si="115"/>
        <v/>
      </c>
      <c r="X341" s="4" t="e">
        <f t="shared" si="130"/>
        <v>#VALUE!</v>
      </c>
      <c r="Y341" s="4">
        <f t="shared" si="116"/>
        <v>0</v>
      </c>
      <c r="Z341" s="4">
        <f t="shared" si="131"/>
        <v>0</v>
      </c>
      <c r="AA341" s="4" t="e">
        <f t="shared" si="117"/>
        <v>#VALUE!</v>
      </c>
      <c r="AB341" s="4" t="e">
        <f t="shared" si="118"/>
        <v>#VALUE!</v>
      </c>
      <c r="AC341" s="4" t="e">
        <f t="shared" si="134"/>
        <v>#VALUE!</v>
      </c>
      <c r="AD341" s="4" t="e">
        <f t="shared" si="119"/>
        <v>#VALUE!</v>
      </c>
      <c r="AE341" s="4" t="e">
        <f t="shared" si="135"/>
        <v>#VALUE!</v>
      </c>
      <c r="AF341" s="4" t="e">
        <f t="shared" si="120"/>
        <v>#VALUE!</v>
      </c>
      <c r="AG341" s="4" t="e">
        <f t="shared" si="121"/>
        <v>#VALUE!</v>
      </c>
      <c r="AH341" s="4" t="e">
        <f t="shared" si="122"/>
        <v>#VALUE!</v>
      </c>
      <c r="AI341" s="4" t="e">
        <f t="shared" si="123"/>
        <v>#VALUE!</v>
      </c>
      <c r="AJ341" s="4" t="e">
        <f t="shared" si="124"/>
        <v>#VALUE!</v>
      </c>
      <c r="AK341" s="4" t="e">
        <f t="shared" si="125"/>
        <v>#VALUE!</v>
      </c>
      <c r="AL341" s="4" t="e">
        <f t="shared" si="126"/>
        <v>#VALUE!</v>
      </c>
    </row>
    <row r="342" spans="1:38" ht="13.8" thickBot="1" x14ac:dyDescent="0.3">
      <c r="A342" s="350"/>
      <c r="B342" s="351"/>
      <c r="C342" s="351"/>
      <c r="D342" s="560"/>
      <c r="E342" s="561"/>
      <c r="F342" s="351"/>
      <c r="G342" s="354"/>
      <c r="H342" s="357"/>
      <c r="I342" s="353"/>
      <c r="J342" s="354"/>
      <c r="K342" s="65"/>
      <c r="L342" s="61" t="str">
        <f t="shared" si="127"/>
        <v/>
      </c>
      <c r="M342" s="4" t="str">
        <f t="shared" si="128"/>
        <v/>
      </c>
      <c r="N342" s="4" t="str">
        <f>IF(U342&lt;MIN($D$5,$D$10),"",INDEX($U$35:$Z333,1,B342+1))</f>
        <v/>
      </c>
      <c r="O342" s="5" t="str">
        <f t="shared" si="129"/>
        <v/>
      </c>
      <c r="P342" s="5">
        <f t="shared" si="112"/>
        <v>0</v>
      </c>
      <c r="Q342" s="351"/>
      <c r="R342" s="351"/>
      <c r="S342" s="19" t="str">
        <f t="shared" si="132"/>
        <v/>
      </c>
      <c r="T342" s="62" t="str">
        <f t="shared" si="133"/>
        <v/>
      </c>
      <c r="U342" s="25">
        <f t="shared" si="113"/>
        <v>0</v>
      </c>
      <c r="V342" s="21">
        <f t="shared" si="114"/>
        <v>0</v>
      </c>
      <c r="W342" s="4" t="str">
        <f t="shared" si="115"/>
        <v/>
      </c>
      <c r="X342" s="4" t="e">
        <f t="shared" si="130"/>
        <v>#VALUE!</v>
      </c>
      <c r="Y342" s="4">
        <f t="shared" si="116"/>
        <v>0</v>
      </c>
      <c r="Z342" s="4">
        <f t="shared" si="131"/>
        <v>0</v>
      </c>
      <c r="AA342" s="4" t="e">
        <f t="shared" si="117"/>
        <v>#VALUE!</v>
      </c>
      <c r="AB342" s="4" t="e">
        <f t="shared" si="118"/>
        <v>#VALUE!</v>
      </c>
      <c r="AC342" s="4" t="e">
        <f t="shared" si="134"/>
        <v>#VALUE!</v>
      </c>
      <c r="AD342" s="4" t="e">
        <f t="shared" si="119"/>
        <v>#VALUE!</v>
      </c>
      <c r="AE342" s="4" t="e">
        <f t="shared" si="135"/>
        <v>#VALUE!</v>
      </c>
      <c r="AF342" s="4" t="e">
        <f t="shared" si="120"/>
        <v>#VALUE!</v>
      </c>
      <c r="AG342" s="4" t="e">
        <f t="shared" si="121"/>
        <v>#VALUE!</v>
      </c>
      <c r="AH342" s="4" t="e">
        <f t="shared" si="122"/>
        <v>#VALUE!</v>
      </c>
      <c r="AI342" s="4" t="e">
        <f t="shared" si="123"/>
        <v>#VALUE!</v>
      </c>
      <c r="AJ342" s="4" t="e">
        <f t="shared" si="124"/>
        <v>#VALUE!</v>
      </c>
      <c r="AK342" s="4" t="e">
        <f t="shared" si="125"/>
        <v>#VALUE!</v>
      </c>
      <c r="AL342" s="4" t="e">
        <f t="shared" si="126"/>
        <v>#VALUE!</v>
      </c>
    </row>
    <row r="343" spans="1:38" ht="13.8" thickBot="1" x14ac:dyDescent="0.3">
      <c r="A343" s="350"/>
      <c r="B343" s="351"/>
      <c r="C343" s="351"/>
      <c r="D343" s="560"/>
      <c r="E343" s="561"/>
      <c r="F343" s="351"/>
      <c r="G343" s="354"/>
      <c r="H343" s="357"/>
      <c r="I343" s="353"/>
      <c r="J343" s="354"/>
      <c r="K343" s="65"/>
      <c r="L343" s="61" t="str">
        <f t="shared" si="127"/>
        <v/>
      </c>
      <c r="M343" s="4" t="str">
        <f t="shared" si="128"/>
        <v/>
      </c>
      <c r="N343" s="4" t="str">
        <f>IF(U343&lt;MIN($D$5,$D$10),"",INDEX($U$35:$Z334,1,B343+1))</f>
        <v/>
      </c>
      <c r="O343" s="5" t="str">
        <f t="shared" si="129"/>
        <v/>
      </c>
      <c r="P343" s="5">
        <f t="shared" si="112"/>
        <v>0</v>
      </c>
      <c r="Q343" s="351"/>
      <c r="R343" s="351"/>
      <c r="S343" s="19" t="str">
        <f t="shared" si="132"/>
        <v/>
      </c>
      <c r="T343" s="62" t="str">
        <f t="shared" si="133"/>
        <v/>
      </c>
      <c r="U343" s="25">
        <f t="shared" si="113"/>
        <v>0</v>
      </c>
      <c r="V343" s="21">
        <f t="shared" si="114"/>
        <v>0</v>
      </c>
      <c r="W343" s="4" t="str">
        <f t="shared" si="115"/>
        <v/>
      </c>
      <c r="X343" s="4" t="e">
        <f t="shared" si="130"/>
        <v>#VALUE!</v>
      </c>
      <c r="Y343" s="4">
        <f t="shared" si="116"/>
        <v>0</v>
      </c>
      <c r="Z343" s="4">
        <f t="shared" si="131"/>
        <v>0</v>
      </c>
      <c r="AA343" s="4" t="e">
        <f t="shared" si="117"/>
        <v>#VALUE!</v>
      </c>
      <c r="AB343" s="4" t="e">
        <f t="shared" si="118"/>
        <v>#VALUE!</v>
      </c>
      <c r="AC343" s="4" t="e">
        <f t="shared" si="134"/>
        <v>#VALUE!</v>
      </c>
      <c r="AD343" s="4" t="e">
        <f t="shared" si="119"/>
        <v>#VALUE!</v>
      </c>
      <c r="AE343" s="4" t="e">
        <f t="shared" si="135"/>
        <v>#VALUE!</v>
      </c>
      <c r="AF343" s="4" t="e">
        <f t="shared" si="120"/>
        <v>#VALUE!</v>
      </c>
      <c r="AG343" s="4" t="e">
        <f t="shared" si="121"/>
        <v>#VALUE!</v>
      </c>
      <c r="AH343" s="4" t="e">
        <f t="shared" si="122"/>
        <v>#VALUE!</v>
      </c>
      <c r="AI343" s="4" t="e">
        <f t="shared" si="123"/>
        <v>#VALUE!</v>
      </c>
      <c r="AJ343" s="4" t="e">
        <f t="shared" si="124"/>
        <v>#VALUE!</v>
      </c>
      <c r="AK343" s="4" t="e">
        <f t="shared" si="125"/>
        <v>#VALUE!</v>
      </c>
      <c r="AL343" s="4" t="e">
        <f t="shared" si="126"/>
        <v>#VALUE!</v>
      </c>
    </row>
    <row r="344" spans="1:38" ht="13.8" thickBot="1" x14ac:dyDescent="0.3">
      <c r="A344" s="350"/>
      <c r="B344" s="351"/>
      <c r="C344" s="351"/>
      <c r="D344" s="560"/>
      <c r="E344" s="561"/>
      <c r="F344" s="351"/>
      <c r="G344" s="354"/>
      <c r="H344" s="357"/>
      <c r="I344" s="353"/>
      <c r="J344" s="354"/>
      <c r="K344" s="65"/>
      <c r="L344" s="61" t="str">
        <f t="shared" si="127"/>
        <v/>
      </c>
      <c r="M344" s="4" t="str">
        <f t="shared" si="128"/>
        <v/>
      </c>
      <c r="N344" s="4" t="str">
        <f>IF(U344&lt;MIN($D$5,$D$10),"",INDEX($U$35:$Z335,1,B344+1))</f>
        <v/>
      </c>
      <c r="O344" s="5" t="str">
        <f t="shared" si="129"/>
        <v/>
      </c>
      <c r="P344" s="5">
        <f t="shared" si="112"/>
        <v>0</v>
      </c>
      <c r="Q344" s="351"/>
      <c r="R344" s="351"/>
      <c r="S344" s="19" t="str">
        <f t="shared" si="132"/>
        <v/>
      </c>
      <c r="T344" s="62" t="str">
        <f t="shared" si="133"/>
        <v/>
      </c>
      <c r="U344" s="25">
        <f t="shared" si="113"/>
        <v>0</v>
      </c>
      <c r="V344" s="21">
        <f t="shared" si="114"/>
        <v>0</v>
      </c>
      <c r="W344" s="4" t="str">
        <f t="shared" si="115"/>
        <v/>
      </c>
      <c r="X344" s="4" t="e">
        <f t="shared" si="130"/>
        <v>#VALUE!</v>
      </c>
      <c r="Y344" s="4">
        <f t="shared" si="116"/>
        <v>0</v>
      </c>
      <c r="Z344" s="4">
        <f t="shared" si="131"/>
        <v>0</v>
      </c>
      <c r="AA344" s="4" t="e">
        <f t="shared" si="117"/>
        <v>#VALUE!</v>
      </c>
      <c r="AB344" s="4" t="e">
        <f t="shared" si="118"/>
        <v>#VALUE!</v>
      </c>
      <c r="AC344" s="4" t="e">
        <f t="shared" si="134"/>
        <v>#VALUE!</v>
      </c>
      <c r="AD344" s="4" t="e">
        <f t="shared" si="119"/>
        <v>#VALUE!</v>
      </c>
      <c r="AE344" s="4" t="e">
        <f t="shared" si="135"/>
        <v>#VALUE!</v>
      </c>
      <c r="AF344" s="4" t="e">
        <f t="shared" si="120"/>
        <v>#VALUE!</v>
      </c>
      <c r="AG344" s="4" t="e">
        <f t="shared" si="121"/>
        <v>#VALUE!</v>
      </c>
      <c r="AH344" s="4" t="e">
        <f t="shared" si="122"/>
        <v>#VALUE!</v>
      </c>
      <c r="AI344" s="4" t="e">
        <f t="shared" si="123"/>
        <v>#VALUE!</v>
      </c>
      <c r="AJ344" s="4" t="e">
        <f t="shared" si="124"/>
        <v>#VALUE!</v>
      </c>
      <c r="AK344" s="4" t="e">
        <f t="shared" si="125"/>
        <v>#VALUE!</v>
      </c>
      <c r="AL344" s="4" t="e">
        <f t="shared" si="126"/>
        <v>#VALUE!</v>
      </c>
    </row>
    <row r="345" spans="1:38" ht="13.8" thickBot="1" x14ac:dyDescent="0.3">
      <c r="A345" s="350"/>
      <c r="B345" s="351"/>
      <c r="C345" s="351"/>
      <c r="D345" s="560"/>
      <c r="E345" s="561"/>
      <c r="F345" s="351"/>
      <c r="G345" s="354"/>
      <c r="H345" s="357"/>
      <c r="I345" s="353"/>
      <c r="J345" s="354"/>
      <c r="K345" s="65"/>
      <c r="L345" s="61" t="str">
        <f t="shared" si="127"/>
        <v/>
      </c>
      <c r="M345" s="4" t="str">
        <f t="shared" si="128"/>
        <v/>
      </c>
      <c r="N345" s="4" t="str">
        <f>IF(U345&lt;MIN($D$5,$D$10),"",INDEX($U$35:$Z336,1,B345+1))</f>
        <v/>
      </c>
      <c r="O345" s="5" t="str">
        <f t="shared" si="129"/>
        <v/>
      </c>
      <c r="P345" s="5">
        <f t="shared" si="112"/>
        <v>0</v>
      </c>
      <c r="Q345" s="351"/>
      <c r="R345" s="351"/>
      <c r="S345" s="19" t="str">
        <f t="shared" si="132"/>
        <v/>
      </c>
      <c r="T345" s="62" t="str">
        <f t="shared" si="133"/>
        <v/>
      </c>
      <c r="U345" s="25">
        <f t="shared" si="113"/>
        <v>0</v>
      </c>
      <c r="V345" s="21">
        <f t="shared" si="114"/>
        <v>0</v>
      </c>
      <c r="W345" s="4" t="str">
        <f t="shared" si="115"/>
        <v/>
      </c>
      <c r="X345" s="4" t="e">
        <f t="shared" si="130"/>
        <v>#VALUE!</v>
      </c>
      <c r="Y345" s="4">
        <f t="shared" si="116"/>
        <v>0</v>
      </c>
      <c r="Z345" s="4">
        <f t="shared" si="131"/>
        <v>0</v>
      </c>
      <c r="AA345" s="4" t="e">
        <f t="shared" si="117"/>
        <v>#VALUE!</v>
      </c>
      <c r="AB345" s="4" t="e">
        <f t="shared" si="118"/>
        <v>#VALUE!</v>
      </c>
      <c r="AC345" s="4" t="e">
        <f t="shared" si="134"/>
        <v>#VALUE!</v>
      </c>
      <c r="AD345" s="4" t="e">
        <f t="shared" si="119"/>
        <v>#VALUE!</v>
      </c>
      <c r="AE345" s="4" t="e">
        <f t="shared" si="135"/>
        <v>#VALUE!</v>
      </c>
      <c r="AF345" s="4" t="e">
        <f t="shared" si="120"/>
        <v>#VALUE!</v>
      </c>
      <c r="AG345" s="4" t="e">
        <f t="shared" si="121"/>
        <v>#VALUE!</v>
      </c>
      <c r="AH345" s="4" t="e">
        <f t="shared" si="122"/>
        <v>#VALUE!</v>
      </c>
      <c r="AI345" s="4" t="e">
        <f t="shared" si="123"/>
        <v>#VALUE!</v>
      </c>
      <c r="AJ345" s="4" t="e">
        <f t="shared" si="124"/>
        <v>#VALUE!</v>
      </c>
      <c r="AK345" s="4" t="e">
        <f t="shared" si="125"/>
        <v>#VALUE!</v>
      </c>
      <c r="AL345" s="4" t="e">
        <f t="shared" si="126"/>
        <v>#VALUE!</v>
      </c>
    </row>
    <row r="346" spans="1:38" ht="13.8" thickBot="1" x14ac:dyDescent="0.3">
      <c r="A346" s="350"/>
      <c r="B346" s="351"/>
      <c r="C346" s="351"/>
      <c r="D346" s="560"/>
      <c r="E346" s="561"/>
      <c r="F346" s="351"/>
      <c r="G346" s="354"/>
      <c r="H346" s="357"/>
      <c r="I346" s="353"/>
      <c r="J346" s="354"/>
      <c r="K346" s="65"/>
      <c r="L346" s="61" t="str">
        <f t="shared" si="127"/>
        <v/>
      </c>
      <c r="M346" s="4" t="str">
        <f t="shared" si="128"/>
        <v/>
      </c>
      <c r="N346" s="4" t="str">
        <f>IF(U346&lt;MIN($D$5,$D$10),"",INDEX($U$35:$Z337,1,B346+1))</f>
        <v/>
      </c>
      <c r="O346" s="5" t="str">
        <f t="shared" si="129"/>
        <v/>
      </c>
      <c r="P346" s="5">
        <f t="shared" si="112"/>
        <v>0</v>
      </c>
      <c r="Q346" s="351"/>
      <c r="R346" s="351"/>
      <c r="S346" s="19" t="str">
        <f t="shared" si="132"/>
        <v/>
      </c>
      <c r="T346" s="62" t="str">
        <f t="shared" si="133"/>
        <v/>
      </c>
      <c r="U346" s="25">
        <f t="shared" si="113"/>
        <v>0</v>
      </c>
      <c r="V346" s="21">
        <f t="shared" si="114"/>
        <v>0</v>
      </c>
      <c r="W346" s="4" t="str">
        <f t="shared" si="115"/>
        <v/>
      </c>
      <c r="X346" s="4" t="e">
        <f t="shared" si="130"/>
        <v>#VALUE!</v>
      </c>
      <c r="Y346" s="4">
        <f t="shared" si="116"/>
        <v>0</v>
      </c>
      <c r="Z346" s="4">
        <f t="shared" si="131"/>
        <v>0</v>
      </c>
      <c r="AA346" s="4" t="e">
        <f t="shared" si="117"/>
        <v>#VALUE!</v>
      </c>
      <c r="AB346" s="4" t="e">
        <f t="shared" si="118"/>
        <v>#VALUE!</v>
      </c>
      <c r="AC346" s="4" t="e">
        <f t="shared" si="134"/>
        <v>#VALUE!</v>
      </c>
      <c r="AD346" s="4" t="e">
        <f t="shared" si="119"/>
        <v>#VALUE!</v>
      </c>
      <c r="AE346" s="4" t="e">
        <f t="shared" si="135"/>
        <v>#VALUE!</v>
      </c>
      <c r="AF346" s="4" t="e">
        <f t="shared" si="120"/>
        <v>#VALUE!</v>
      </c>
      <c r="AG346" s="4" t="e">
        <f t="shared" si="121"/>
        <v>#VALUE!</v>
      </c>
      <c r="AH346" s="4" t="e">
        <f t="shared" si="122"/>
        <v>#VALUE!</v>
      </c>
      <c r="AI346" s="4" t="e">
        <f t="shared" si="123"/>
        <v>#VALUE!</v>
      </c>
      <c r="AJ346" s="4" t="e">
        <f t="shared" si="124"/>
        <v>#VALUE!</v>
      </c>
      <c r="AK346" s="4" t="e">
        <f t="shared" si="125"/>
        <v>#VALUE!</v>
      </c>
      <c r="AL346" s="4" t="e">
        <f t="shared" si="126"/>
        <v>#VALUE!</v>
      </c>
    </row>
    <row r="347" spans="1:38" ht="13.8" thickBot="1" x14ac:dyDescent="0.3">
      <c r="A347" s="350"/>
      <c r="B347" s="351"/>
      <c r="C347" s="351"/>
      <c r="D347" s="560"/>
      <c r="E347" s="561"/>
      <c r="F347" s="351"/>
      <c r="G347" s="354"/>
      <c r="H347" s="357"/>
      <c r="I347" s="353"/>
      <c r="J347" s="354"/>
      <c r="K347" s="65"/>
      <c r="L347" s="61" t="str">
        <f t="shared" si="127"/>
        <v/>
      </c>
      <c r="M347" s="4" t="str">
        <f t="shared" si="128"/>
        <v/>
      </c>
      <c r="N347" s="4" t="str">
        <f>IF(U347&lt;MIN($D$5,$D$10),"",INDEX($U$35:$Z338,1,B347+1))</f>
        <v/>
      </c>
      <c r="O347" s="5" t="str">
        <f t="shared" si="129"/>
        <v/>
      </c>
      <c r="P347" s="5">
        <f t="shared" si="112"/>
        <v>0</v>
      </c>
      <c r="Q347" s="351"/>
      <c r="R347" s="351"/>
      <c r="S347" s="19" t="str">
        <f t="shared" si="132"/>
        <v/>
      </c>
      <c r="T347" s="62" t="str">
        <f t="shared" si="133"/>
        <v/>
      </c>
      <c r="U347" s="25">
        <f t="shared" si="113"/>
        <v>0</v>
      </c>
      <c r="V347" s="21">
        <f t="shared" si="114"/>
        <v>0</v>
      </c>
      <c r="W347" s="4" t="str">
        <f t="shared" si="115"/>
        <v/>
      </c>
      <c r="X347" s="4" t="e">
        <f t="shared" si="130"/>
        <v>#VALUE!</v>
      </c>
      <c r="Y347" s="4">
        <f t="shared" si="116"/>
        <v>0</v>
      </c>
      <c r="Z347" s="4">
        <f t="shared" si="131"/>
        <v>0</v>
      </c>
      <c r="AA347" s="4" t="e">
        <f t="shared" si="117"/>
        <v>#VALUE!</v>
      </c>
      <c r="AB347" s="4" t="e">
        <f t="shared" si="118"/>
        <v>#VALUE!</v>
      </c>
      <c r="AC347" s="4" t="e">
        <f t="shared" si="134"/>
        <v>#VALUE!</v>
      </c>
      <c r="AD347" s="4" t="e">
        <f t="shared" si="119"/>
        <v>#VALUE!</v>
      </c>
      <c r="AE347" s="4" t="e">
        <f t="shared" si="135"/>
        <v>#VALUE!</v>
      </c>
      <c r="AF347" s="4" t="e">
        <f t="shared" si="120"/>
        <v>#VALUE!</v>
      </c>
      <c r="AG347" s="4" t="e">
        <f t="shared" si="121"/>
        <v>#VALUE!</v>
      </c>
      <c r="AH347" s="4" t="e">
        <f t="shared" si="122"/>
        <v>#VALUE!</v>
      </c>
      <c r="AI347" s="4" t="e">
        <f t="shared" si="123"/>
        <v>#VALUE!</v>
      </c>
      <c r="AJ347" s="4" t="e">
        <f t="shared" si="124"/>
        <v>#VALUE!</v>
      </c>
      <c r="AK347" s="4" t="e">
        <f t="shared" si="125"/>
        <v>#VALUE!</v>
      </c>
      <c r="AL347" s="4" t="e">
        <f t="shared" si="126"/>
        <v>#VALUE!</v>
      </c>
    </row>
    <row r="348" spans="1:38" ht="13.8" thickBot="1" x14ac:dyDescent="0.3">
      <c r="A348" s="350"/>
      <c r="B348" s="351"/>
      <c r="C348" s="351"/>
      <c r="D348" s="560"/>
      <c r="E348" s="561"/>
      <c r="F348" s="351"/>
      <c r="G348" s="354"/>
      <c r="H348" s="357"/>
      <c r="I348" s="353"/>
      <c r="J348" s="354"/>
      <c r="K348" s="65"/>
      <c r="L348" s="61" t="str">
        <f t="shared" si="127"/>
        <v/>
      </c>
      <c r="M348" s="4" t="str">
        <f t="shared" si="128"/>
        <v/>
      </c>
      <c r="N348" s="4" t="str">
        <f>IF(U348&lt;MIN($D$5,$D$10),"",INDEX($U$35:$Z339,1,B348+1))</f>
        <v/>
      </c>
      <c r="O348" s="5" t="str">
        <f t="shared" si="129"/>
        <v/>
      </c>
      <c r="P348" s="5">
        <f t="shared" si="112"/>
        <v>0</v>
      </c>
      <c r="Q348" s="351"/>
      <c r="R348" s="351"/>
      <c r="S348" s="19" t="str">
        <f t="shared" si="132"/>
        <v/>
      </c>
      <c r="T348" s="62" t="str">
        <f t="shared" si="133"/>
        <v/>
      </c>
      <c r="U348" s="25">
        <f t="shared" si="113"/>
        <v>0</v>
      </c>
      <c r="V348" s="21">
        <f t="shared" si="114"/>
        <v>0</v>
      </c>
      <c r="W348" s="4" t="str">
        <f t="shared" si="115"/>
        <v/>
      </c>
      <c r="X348" s="4" t="e">
        <f t="shared" si="130"/>
        <v>#VALUE!</v>
      </c>
      <c r="Y348" s="4">
        <f t="shared" si="116"/>
        <v>0</v>
      </c>
      <c r="Z348" s="4">
        <f t="shared" si="131"/>
        <v>0</v>
      </c>
      <c r="AA348" s="4" t="e">
        <f t="shared" si="117"/>
        <v>#VALUE!</v>
      </c>
      <c r="AB348" s="4" t="e">
        <f t="shared" si="118"/>
        <v>#VALUE!</v>
      </c>
      <c r="AC348" s="4" t="e">
        <f t="shared" si="134"/>
        <v>#VALUE!</v>
      </c>
      <c r="AD348" s="4" t="e">
        <f t="shared" si="119"/>
        <v>#VALUE!</v>
      </c>
      <c r="AE348" s="4" t="e">
        <f t="shared" si="135"/>
        <v>#VALUE!</v>
      </c>
      <c r="AF348" s="4" t="e">
        <f t="shared" si="120"/>
        <v>#VALUE!</v>
      </c>
      <c r="AG348" s="4" t="e">
        <f t="shared" si="121"/>
        <v>#VALUE!</v>
      </c>
      <c r="AH348" s="4" t="e">
        <f t="shared" si="122"/>
        <v>#VALUE!</v>
      </c>
      <c r="AI348" s="4" t="e">
        <f t="shared" si="123"/>
        <v>#VALUE!</v>
      </c>
      <c r="AJ348" s="4" t="e">
        <f t="shared" si="124"/>
        <v>#VALUE!</v>
      </c>
      <c r="AK348" s="4" t="e">
        <f t="shared" si="125"/>
        <v>#VALUE!</v>
      </c>
      <c r="AL348" s="4" t="e">
        <f t="shared" si="126"/>
        <v>#VALUE!</v>
      </c>
    </row>
    <row r="349" spans="1:38" ht="13.8" thickBot="1" x14ac:dyDescent="0.3">
      <c r="A349" s="350"/>
      <c r="B349" s="351"/>
      <c r="C349" s="351"/>
      <c r="D349" s="560"/>
      <c r="E349" s="561"/>
      <c r="F349" s="351"/>
      <c r="G349" s="354"/>
      <c r="H349" s="357"/>
      <c r="I349" s="353"/>
      <c r="J349" s="354"/>
      <c r="K349" s="65"/>
      <c r="L349" s="61" t="str">
        <f t="shared" si="127"/>
        <v/>
      </c>
      <c r="M349" s="4" t="str">
        <f t="shared" si="128"/>
        <v/>
      </c>
      <c r="N349" s="4" t="str">
        <f>IF(U349&lt;MIN($D$5,$D$10),"",INDEX($U$35:$Z340,1,B349+1))</f>
        <v/>
      </c>
      <c r="O349" s="5" t="str">
        <f t="shared" si="129"/>
        <v/>
      </c>
      <c r="P349" s="5">
        <f t="shared" si="112"/>
        <v>0</v>
      </c>
      <c r="Q349" s="351"/>
      <c r="R349" s="351"/>
      <c r="S349" s="19" t="str">
        <f t="shared" si="132"/>
        <v/>
      </c>
      <c r="T349" s="62" t="str">
        <f t="shared" si="133"/>
        <v/>
      </c>
      <c r="U349" s="25">
        <f t="shared" si="113"/>
        <v>0</v>
      </c>
      <c r="V349" s="21">
        <f t="shared" si="114"/>
        <v>0</v>
      </c>
      <c r="W349" s="4" t="str">
        <f t="shared" si="115"/>
        <v/>
      </c>
      <c r="X349" s="4" t="e">
        <f t="shared" si="130"/>
        <v>#VALUE!</v>
      </c>
      <c r="Y349" s="4">
        <f t="shared" si="116"/>
        <v>0</v>
      </c>
      <c r="Z349" s="4">
        <f t="shared" si="131"/>
        <v>0</v>
      </c>
      <c r="AA349" s="4" t="e">
        <f t="shared" si="117"/>
        <v>#VALUE!</v>
      </c>
      <c r="AB349" s="4" t="e">
        <f t="shared" si="118"/>
        <v>#VALUE!</v>
      </c>
      <c r="AC349" s="4" t="e">
        <f t="shared" si="134"/>
        <v>#VALUE!</v>
      </c>
      <c r="AD349" s="4" t="e">
        <f t="shared" si="119"/>
        <v>#VALUE!</v>
      </c>
      <c r="AE349" s="4" t="e">
        <f t="shared" si="135"/>
        <v>#VALUE!</v>
      </c>
      <c r="AF349" s="4" t="e">
        <f t="shared" si="120"/>
        <v>#VALUE!</v>
      </c>
      <c r="AG349" s="4" t="e">
        <f t="shared" si="121"/>
        <v>#VALUE!</v>
      </c>
      <c r="AH349" s="4" t="e">
        <f t="shared" si="122"/>
        <v>#VALUE!</v>
      </c>
      <c r="AI349" s="4" t="e">
        <f t="shared" si="123"/>
        <v>#VALUE!</v>
      </c>
      <c r="AJ349" s="4" t="e">
        <f t="shared" si="124"/>
        <v>#VALUE!</v>
      </c>
      <c r="AK349" s="4" t="e">
        <f t="shared" si="125"/>
        <v>#VALUE!</v>
      </c>
      <c r="AL349" s="4" t="e">
        <f t="shared" si="126"/>
        <v>#VALUE!</v>
      </c>
    </row>
    <row r="350" spans="1:38" ht="13.8" thickBot="1" x14ac:dyDescent="0.3">
      <c r="A350" s="350"/>
      <c r="B350" s="351"/>
      <c r="C350" s="351"/>
      <c r="D350" s="560"/>
      <c r="E350" s="561"/>
      <c r="F350" s="351"/>
      <c r="G350" s="354"/>
      <c r="H350" s="357"/>
      <c r="I350" s="353"/>
      <c r="J350" s="354"/>
      <c r="K350" s="65"/>
      <c r="L350" s="61" t="str">
        <f t="shared" si="127"/>
        <v/>
      </c>
      <c r="M350" s="4" t="str">
        <f t="shared" si="128"/>
        <v/>
      </c>
      <c r="N350" s="4" t="str">
        <f>IF(U350&lt;MIN($D$5,$D$10),"",INDEX($U$35:$Z341,1,B350+1))</f>
        <v/>
      </c>
      <c r="O350" s="5" t="str">
        <f t="shared" si="129"/>
        <v/>
      </c>
      <c r="P350" s="5">
        <f t="shared" si="112"/>
        <v>0</v>
      </c>
      <c r="Q350" s="351"/>
      <c r="R350" s="351"/>
      <c r="S350" s="19" t="str">
        <f t="shared" si="132"/>
        <v/>
      </c>
      <c r="T350" s="62" t="str">
        <f t="shared" si="133"/>
        <v/>
      </c>
      <c r="U350" s="25">
        <f t="shared" si="113"/>
        <v>0</v>
      </c>
      <c r="V350" s="21">
        <f t="shared" si="114"/>
        <v>0</v>
      </c>
      <c r="W350" s="4" t="str">
        <f t="shared" si="115"/>
        <v/>
      </c>
      <c r="X350" s="4" t="e">
        <f t="shared" si="130"/>
        <v>#VALUE!</v>
      </c>
      <c r="Y350" s="4">
        <f t="shared" si="116"/>
        <v>0</v>
      </c>
      <c r="Z350" s="4">
        <f t="shared" si="131"/>
        <v>0</v>
      </c>
      <c r="AA350" s="4" t="e">
        <f t="shared" si="117"/>
        <v>#VALUE!</v>
      </c>
      <c r="AB350" s="4" t="e">
        <f t="shared" si="118"/>
        <v>#VALUE!</v>
      </c>
      <c r="AC350" s="4" t="e">
        <f t="shared" si="134"/>
        <v>#VALUE!</v>
      </c>
      <c r="AD350" s="4" t="e">
        <f t="shared" si="119"/>
        <v>#VALUE!</v>
      </c>
      <c r="AE350" s="4" t="e">
        <f t="shared" si="135"/>
        <v>#VALUE!</v>
      </c>
      <c r="AF350" s="4" t="e">
        <f t="shared" si="120"/>
        <v>#VALUE!</v>
      </c>
      <c r="AG350" s="4" t="e">
        <f t="shared" si="121"/>
        <v>#VALUE!</v>
      </c>
      <c r="AH350" s="4" t="e">
        <f t="shared" si="122"/>
        <v>#VALUE!</v>
      </c>
      <c r="AI350" s="4" t="e">
        <f t="shared" si="123"/>
        <v>#VALUE!</v>
      </c>
      <c r="AJ350" s="4" t="e">
        <f t="shared" si="124"/>
        <v>#VALUE!</v>
      </c>
      <c r="AK350" s="4" t="e">
        <f t="shared" si="125"/>
        <v>#VALUE!</v>
      </c>
      <c r="AL350" s="4" t="e">
        <f t="shared" si="126"/>
        <v>#VALUE!</v>
      </c>
    </row>
    <row r="351" spans="1:38" ht="13.8" thickBot="1" x14ac:dyDescent="0.3">
      <c r="A351" s="350"/>
      <c r="B351" s="351"/>
      <c r="C351" s="351"/>
      <c r="D351" s="560"/>
      <c r="E351" s="561"/>
      <c r="F351" s="351"/>
      <c r="G351" s="354"/>
      <c r="H351" s="357"/>
      <c r="I351" s="353"/>
      <c r="J351" s="354"/>
      <c r="K351" s="65"/>
      <c r="L351" s="61" t="str">
        <f t="shared" si="127"/>
        <v/>
      </c>
      <c r="M351" s="4" t="str">
        <f t="shared" si="128"/>
        <v/>
      </c>
      <c r="N351" s="4" t="str">
        <f>IF(U351&lt;MIN($D$5,$D$10),"",INDEX($U$35:$Z342,1,B351+1))</f>
        <v/>
      </c>
      <c r="O351" s="5" t="str">
        <f t="shared" si="129"/>
        <v/>
      </c>
      <c r="P351" s="5">
        <f t="shared" si="112"/>
        <v>0</v>
      </c>
      <c r="Q351" s="351"/>
      <c r="R351" s="351"/>
      <c r="S351" s="19" t="str">
        <f t="shared" si="132"/>
        <v/>
      </c>
      <c r="T351" s="62" t="str">
        <f t="shared" si="133"/>
        <v/>
      </c>
      <c r="U351" s="25">
        <f t="shared" si="113"/>
        <v>0</v>
      </c>
      <c r="V351" s="21">
        <f t="shared" si="114"/>
        <v>0</v>
      </c>
      <c r="W351" s="4" t="str">
        <f t="shared" si="115"/>
        <v/>
      </c>
      <c r="X351" s="4" t="e">
        <f t="shared" si="130"/>
        <v>#VALUE!</v>
      </c>
      <c r="Y351" s="4">
        <f t="shared" si="116"/>
        <v>0</v>
      </c>
      <c r="Z351" s="4">
        <f t="shared" si="131"/>
        <v>0</v>
      </c>
      <c r="AA351" s="4" t="e">
        <f t="shared" si="117"/>
        <v>#VALUE!</v>
      </c>
      <c r="AB351" s="4" t="e">
        <f t="shared" si="118"/>
        <v>#VALUE!</v>
      </c>
      <c r="AC351" s="4" t="e">
        <f t="shared" si="134"/>
        <v>#VALUE!</v>
      </c>
      <c r="AD351" s="4" t="e">
        <f t="shared" si="119"/>
        <v>#VALUE!</v>
      </c>
      <c r="AE351" s="4" t="e">
        <f t="shared" si="135"/>
        <v>#VALUE!</v>
      </c>
      <c r="AF351" s="4" t="e">
        <f t="shared" si="120"/>
        <v>#VALUE!</v>
      </c>
      <c r="AG351" s="4" t="e">
        <f t="shared" si="121"/>
        <v>#VALUE!</v>
      </c>
      <c r="AH351" s="4" t="e">
        <f t="shared" si="122"/>
        <v>#VALUE!</v>
      </c>
      <c r="AI351" s="4" t="e">
        <f t="shared" si="123"/>
        <v>#VALUE!</v>
      </c>
      <c r="AJ351" s="4" t="e">
        <f t="shared" si="124"/>
        <v>#VALUE!</v>
      </c>
      <c r="AK351" s="4" t="e">
        <f t="shared" si="125"/>
        <v>#VALUE!</v>
      </c>
      <c r="AL351" s="4" t="e">
        <f t="shared" si="126"/>
        <v>#VALUE!</v>
      </c>
    </row>
    <row r="352" spans="1:38" ht="13.8" thickBot="1" x14ac:dyDescent="0.3">
      <c r="A352" s="350"/>
      <c r="B352" s="351"/>
      <c r="C352" s="351"/>
      <c r="D352" s="560"/>
      <c r="E352" s="561"/>
      <c r="F352" s="351"/>
      <c r="G352" s="354"/>
      <c r="H352" s="357"/>
      <c r="I352" s="353"/>
      <c r="J352" s="354"/>
      <c r="K352" s="65"/>
      <c r="L352" s="61" t="str">
        <f t="shared" si="127"/>
        <v/>
      </c>
      <c r="M352" s="4" t="str">
        <f t="shared" si="128"/>
        <v/>
      </c>
      <c r="N352" s="4" t="str">
        <f>IF(U352&lt;MIN($D$5,$D$10),"",INDEX($U$35:$Z343,1,B352+1))</f>
        <v/>
      </c>
      <c r="O352" s="5" t="str">
        <f t="shared" si="129"/>
        <v/>
      </c>
      <c r="P352" s="5">
        <f t="shared" si="112"/>
        <v>0</v>
      </c>
      <c r="Q352" s="351"/>
      <c r="R352" s="351"/>
      <c r="S352" s="19" t="str">
        <f t="shared" si="132"/>
        <v/>
      </c>
      <c r="T352" s="62" t="str">
        <f t="shared" si="133"/>
        <v/>
      </c>
      <c r="U352" s="25">
        <f t="shared" si="113"/>
        <v>0</v>
      </c>
      <c r="V352" s="21">
        <f t="shared" si="114"/>
        <v>0</v>
      </c>
      <c r="W352" s="4" t="str">
        <f t="shared" si="115"/>
        <v/>
      </c>
      <c r="X352" s="4" t="e">
        <f t="shared" si="130"/>
        <v>#VALUE!</v>
      </c>
      <c r="Y352" s="4">
        <f t="shared" si="116"/>
        <v>0</v>
      </c>
      <c r="Z352" s="4">
        <f t="shared" si="131"/>
        <v>0</v>
      </c>
      <c r="AA352" s="4" t="e">
        <f t="shared" si="117"/>
        <v>#VALUE!</v>
      </c>
      <c r="AB352" s="4" t="e">
        <f t="shared" si="118"/>
        <v>#VALUE!</v>
      </c>
      <c r="AC352" s="4" t="e">
        <f t="shared" si="134"/>
        <v>#VALUE!</v>
      </c>
      <c r="AD352" s="4" t="e">
        <f t="shared" si="119"/>
        <v>#VALUE!</v>
      </c>
      <c r="AE352" s="4" t="e">
        <f t="shared" si="135"/>
        <v>#VALUE!</v>
      </c>
      <c r="AF352" s="4" t="e">
        <f t="shared" si="120"/>
        <v>#VALUE!</v>
      </c>
      <c r="AG352" s="4" t="e">
        <f t="shared" si="121"/>
        <v>#VALUE!</v>
      </c>
      <c r="AH352" s="4" t="e">
        <f t="shared" si="122"/>
        <v>#VALUE!</v>
      </c>
      <c r="AI352" s="4" t="e">
        <f t="shared" si="123"/>
        <v>#VALUE!</v>
      </c>
      <c r="AJ352" s="4" t="e">
        <f t="shared" si="124"/>
        <v>#VALUE!</v>
      </c>
      <c r="AK352" s="4" t="e">
        <f t="shared" si="125"/>
        <v>#VALUE!</v>
      </c>
      <c r="AL352" s="4" t="e">
        <f t="shared" si="126"/>
        <v>#VALUE!</v>
      </c>
    </row>
    <row r="353" spans="1:38" ht="13.8" thickBot="1" x14ac:dyDescent="0.3">
      <c r="A353" s="350"/>
      <c r="B353" s="351"/>
      <c r="C353" s="351"/>
      <c r="D353" s="560"/>
      <c r="E353" s="561"/>
      <c r="F353" s="351"/>
      <c r="G353" s="354"/>
      <c r="H353" s="357"/>
      <c r="I353" s="353"/>
      <c r="J353" s="354"/>
      <c r="K353" s="65"/>
      <c r="L353" s="61" t="str">
        <f t="shared" si="127"/>
        <v/>
      </c>
      <c r="M353" s="4" t="str">
        <f t="shared" si="128"/>
        <v/>
      </c>
      <c r="N353" s="4" t="str">
        <f>IF(U353&lt;MIN($D$5,$D$10),"",INDEX($U$35:$Z344,1,B353+1))</f>
        <v/>
      </c>
      <c r="O353" s="5" t="str">
        <f t="shared" si="129"/>
        <v/>
      </c>
      <c r="P353" s="5">
        <f t="shared" si="112"/>
        <v>0</v>
      </c>
      <c r="Q353" s="351"/>
      <c r="R353" s="351"/>
      <c r="S353" s="19" t="str">
        <f t="shared" si="132"/>
        <v/>
      </c>
      <c r="T353" s="62" t="str">
        <f t="shared" si="133"/>
        <v/>
      </c>
      <c r="U353" s="25">
        <f t="shared" si="113"/>
        <v>0</v>
      </c>
      <c r="V353" s="21">
        <f t="shared" si="114"/>
        <v>0</v>
      </c>
      <c r="W353" s="4" t="str">
        <f t="shared" si="115"/>
        <v/>
      </c>
      <c r="X353" s="4" t="e">
        <f t="shared" si="130"/>
        <v>#VALUE!</v>
      </c>
      <c r="Y353" s="4">
        <f t="shared" si="116"/>
        <v>0</v>
      </c>
      <c r="Z353" s="4">
        <f t="shared" si="131"/>
        <v>0</v>
      </c>
      <c r="AA353" s="4" t="e">
        <f t="shared" si="117"/>
        <v>#VALUE!</v>
      </c>
      <c r="AB353" s="4" t="e">
        <f t="shared" si="118"/>
        <v>#VALUE!</v>
      </c>
      <c r="AC353" s="4" t="e">
        <f t="shared" si="134"/>
        <v>#VALUE!</v>
      </c>
      <c r="AD353" s="4" t="e">
        <f t="shared" si="119"/>
        <v>#VALUE!</v>
      </c>
      <c r="AE353" s="4" t="e">
        <f t="shared" si="135"/>
        <v>#VALUE!</v>
      </c>
      <c r="AF353" s="4" t="e">
        <f t="shared" si="120"/>
        <v>#VALUE!</v>
      </c>
      <c r="AG353" s="4" t="e">
        <f t="shared" si="121"/>
        <v>#VALUE!</v>
      </c>
      <c r="AH353" s="4" t="e">
        <f t="shared" si="122"/>
        <v>#VALUE!</v>
      </c>
      <c r="AI353" s="4" t="e">
        <f t="shared" si="123"/>
        <v>#VALUE!</v>
      </c>
      <c r="AJ353" s="4" t="e">
        <f t="shared" si="124"/>
        <v>#VALUE!</v>
      </c>
      <c r="AK353" s="4" t="e">
        <f t="shared" si="125"/>
        <v>#VALUE!</v>
      </c>
      <c r="AL353" s="4" t="e">
        <f t="shared" si="126"/>
        <v>#VALUE!</v>
      </c>
    </row>
    <row r="354" spans="1:38" ht="13.8" thickBot="1" x14ac:dyDescent="0.3">
      <c r="A354" s="350"/>
      <c r="B354" s="351"/>
      <c r="C354" s="351"/>
      <c r="D354" s="560"/>
      <c r="E354" s="561"/>
      <c r="F354" s="351"/>
      <c r="G354" s="354"/>
      <c r="H354" s="357"/>
      <c r="I354" s="353"/>
      <c r="J354" s="354"/>
      <c r="K354" s="65"/>
      <c r="L354" s="61" t="str">
        <f t="shared" si="127"/>
        <v/>
      </c>
      <c r="M354" s="4" t="str">
        <f t="shared" si="128"/>
        <v/>
      </c>
      <c r="N354" s="4" t="str">
        <f>IF(U354&lt;MIN($D$5,$D$10),"",INDEX($U$35:$Z345,1,B354+1))</f>
        <v/>
      </c>
      <c r="O354" s="5" t="str">
        <f t="shared" si="129"/>
        <v/>
      </c>
      <c r="P354" s="5">
        <f t="shared" si="112"/>
        <v>0</v>
      </c>
      <c r="Q354" s="351"/>
      <c r="R354" s="351"/>
      <c r="S354" s="19" t="str">
        <f t="shared" si="132"/>
        <v/>
      </c>
      <c r="T354" s="62" t="str">
        <f t="shared" si="133"/>
        <v/>
      </c>
      <c r="U354" s="25">
        <f t="shared" si="113"/>
        <v>0</v>
      </c>
      <c r="V354" s="21">
        <f t="shared" si="114"/>
        <v>0</v>
      </c>
      <c r="W354" s="4" t="str">
        <f t="shared" si="115"/>
        <v/>
      </c>
      <c r="X354" s="4" t="e">
        <f t="shared" si="130"/>
        <v>#VALUE!</v>
      </c>
      <c r="Y354" s="4">
        <f t="shared" si="116"/>
        <v>0</v>
      </c>
      <c r="Z354" s="4">
        <f t="shared" si="131"/>
        <v>0</v>
      </c>
      <c r="AA354" s="4" t="e">
        <f t="shared" si="117"/>
        <v>#VALUE!</v>
      </c>
      <c r="AB354" s="4" t="e">
        <f t="shared" si="118"/>
        <v>#VALUE!</v>
      </c>
      <c r="AC354" s="4" t="e">
        <f t="shared" si="134"/>
        <v>#VALUE!</v>
      </c>
      <c r="AD354" s="4" t="e">
        <f t="shared" si="119"/>
        <v>#VALUE!</v>
      </c>
      <c r="AE354" s="4" t="e">
        <f t="shared" si="135"/>
        <v>#VALUE!</v>
      </c>
      <c r="AF354" s="4" t="e">
        <f t="shared" si="120"/>
        <v>#VALUE!</v>
      </c>
      <c r="AG354" s="4" t="e">
        <f t="shared" si="121"/>
        <v>#VALUE!</v>
      </c>
      <c r="AH354" s="4" t="e">
        <f t="shared" si="122"/>
        <v>#VALUE!</v>
      </c>
      <c r="AI354" s="4" t="e">
        <f t="shared" si="123"/>
        <v>#VALUE!</v>
      </c>
      <c r="AJ354" s="4" t="e">
        <f t="shared" si="124"/>
        <v>#VALUE!</v>
      </c>
      <c r="AK354" s="4" t="e">
        <f t="shared" si="125"/>
        <v>#VALUE!</v>
      </c>
      <c r="AL354" s="4" t="e">
        <f t="shared" si="126"/>
        <v>#VALUE!</v>
      </c>
    </row>
    <row r="355" spans="1:38" ht="13.8" thickBot="1" x14ac:dyDescent="0.3">
      <c r="A355" s="350"/>
      <c r="B355" s="351"/>
      <c r="C355" s="351"/>
      <c r="D355" s="560"/>
      <c r="E355" s="561"/>
      <c r="F355" s="351"/>
      <c r="G355" s="354"/>
      <c r="H355" s="357"/>
      <c r="I355" s="353"/>
      <c r="J355" s="354"/>
      <c r="K355" s="65"/>
      <c r="L355" s="61" t="str">
        <f t="shared" si="127"/>
        <v/>
      </c>
      <c r="M355" s="4" t="str">
        <f t="shared" si="128"/>
        <v/>
      </c>
      <c r="N355" s="4" t="str">
        <f>IF(U355&lt;MIN($D$5,$D$10),"",INDEX($U$35:$Z346,1,B355+1))</f>
        <v/>
      </c>
      <c r="O355" s="5" t="str">
        <f t="shared" si="129"/>
        <v/>
      </c>
      <c r="P355" s="5">
        <f t="shared" si="112"/>
        <v>0</v>
      </c>
      <c r="Q355" s="351"/>
      <c r="R355" s="351"/>
      <c r="S355" s="19" t="str">
        <f t="shared" si="132"/>
        <v/>
      </c>
      <c r="T355" s="62" t="str">
        <f t="shared" si="133"/>
        <v/>
      </c>
      <c r="U355" s="25">
        <f t="shared" si="113"/>
        <v>0</v>
      </c>
      <c r="V355" s="21">
        <f t="shared" si="114"/>
        <v>0</v>
      </c>
      <c r="W355" s="4" t="str">
        <f t="shared" si="115"/>
        <v/>
      </c>
      <c r="X355" s="4" t="e">
        <f t="shared" si="130"/>
        <v>#VALUE!</v>
      </c>
      <c r="Y355" s="4">
        <f t="shared" si="116"/>
        <v>0</v>
      </c>
      <c r="Z355" s="4">
        <f t="shared" si="131"/>
        <v>0</v>
      </c>
      <c r="AA355" s="4" t="e">
        <f t="shared" si="117"/>
        <v>#VALUE!</v>
      </c>
      <c r="AB355" s="4" t="e">
        <f t="shared" si="118"/>
        <v>#VALUE!</v>
      </c>
      <c r="AC355" s="4" t="e">
        <f t="shared" si="134"/>
        <v>#VALUE!</v>
      </c>
      <c r="AD355" s="4" t="e">
        <f t="shared" si="119"/>
        <v>#VALUE!</v>
      </c>
      <c r="AE355" s="4" t="e">
        <f t="shared" si="135"/>
        <v>#VALUE!</v>
      </c>
      <c r="AF355" s="4" t="e">
        <f t="shared" si="120"/>
        <v>#VALUE!</v>
      </c>
      <c r="AG355" s="4" t="e">
        <f t="shared" si="121"/>
        <v>#VALUE!</v>
      </c>
      <c r="AH355" s="4" t="e">
        <f t="shared" si="122"/>
        <v>#VALUE!</v>
      </c>
      <c r="AI355" s="4" t="e">
        <f t="shared" si="123"/>
        <v>#VALUE!</v>
      </c>
      <c r="AJ355" s="4" t="e">
        <f t="shared" si="124"/>
        <v>#VALUE!</v>
      </c>
      <c r="AK355" s="4" t="e">
        <f t="shared" si="125"/>
        <v>#VALUE!</v>
      </c>
      <c r="AL355" s="4" t="e">
        <f t="shared" si="126"/>
        <v>#VALUE!</v>
      </c>
    </row>
    <row r="356" spans="1:38" ht="13.8" thickBot="1" x14ac:dyDescent="0.3">
      <c r="A356" s="350"/>
      <c r="B356" s="351"/>
      <c r="C356" s="351"/>
      <c r="D356" s="560"/>
      <c r="E356" s="561"/>
      <c r="F356" s="351"/>
      <c r="G356" s="354"/>
      <c r="H356" s="357"/>
      <c r="I356" s="353"/>
      <c r="J356" s="354"/>
      <c r="K356" s="65"/>
      <c r="L356" s="61" t="str">
        <f t="shared" si="127"/>
        <v/>
      </c>
      <c r="M356" s="4" t="str">
        <f t="shared" si="128"/>
        <v/>
      </c>
      <c r="N356" s="4" t="str">
        <f>IF(U356&lt;MIN($D$5,$D$10),"",INDEX($U$35:$Z347,1,B356+1))</f>
        <v/>
      </c>
      <c r="O356" s="5" t="str">
        <f t="shared" si="129"/>
        <v/>
      </c>
      <c r="P356" s="5">
        <f t="shared" ref="P356:P419" si="136">Q356+R356</f>
        <v>0</v>
      </c>
      <c r="Q356" s="351"/>
      <c r="R356" s="351"/>
      <c r="S356" s="19" t="str">
        <f t="shared" si="132"/>
        <v/>
      </c>
      <c r="T356" s="62" t="str">
        <f t="shared" si="133"/>
        <v/>
      </c>
      <c r="U356" s="25">
        <f t="shared" ref="U356:U419" si="137">IF(AND(G356&gt;0,J356&gt;0),J356,G356)</f>
        <v>0</v>
      </c>
      <c r="V356" s="21">
        <f t="shared" ref="V356:V419" si="138">IF(AND(G356&gt;0,J356&gt;0),I356,H356)</f>
        <v>0</v>
      </c>
      <c r="W356" s="4" t="str">
        <f t="shared" ref="W356:W419" si="139">IF(C356="Low",1,IF(C356="High",2,""))</f>
        <v/>
      </c>
      <c r="X356" s="4" t="e">
        <f t="shared" si="130"/>
        <v>#VALUE!</v>
      </c>
      <c r="Y356" s="4">
        <f t="shared" ref="Y356:Y419" si="140">INDEX($U$18:$U$23,B356+1,1)</f>
        <v>0</v>
      </c>
      <c r="Z356" s="4">
        <f t="shared" si="131"/>
        <v>0</v>
      </c>
      <c r="AA356" s="4" t="e">
        <f t="shared" ref="AA356:AA419" si="141">X356</f>
        <v>#VALUE!</v>
      </c>
      <c r="AB356" s="4" t="e">
        <f t="shared" ref="AB356:AB419" si="142">MIN(X356,Y356)</f>
        <v>#VALUE!</v>
      </c>
      <c r="AC356" s="4" t="e">
        <f t="shared" si="134"/>
        <v>#VALUE!</v>
      </c>
      <c r="AD356" s="4" t="e">
        <f t="shared" ref="AD356:AD419" si="143">MAX(X356,Z356)</f>
        <v>#VALUE!</v>
      </c>
      <c r="AE356" s="4" t="e">
        <f t="shared" si="135"/>
        <v>#VALUE!</v>
      </c>
      <c r="AF356" s="4" t="e">
        <f t="shared" ref="AF356:AF419" si="144">X356</f>
        <v>#VALUE!</v>
      </c>
      <c r="AG356" s="4" t="e">
        <f t="shared" ref="AG356:AG419" si="145">IF(N356+Q356+R356&gt;X356,"Overcharge","")</f>
        <v>#VALUE!</v>
      </c>
      <c r="AH356" s="4" t="e">
        <f t="shared" ref="AH356:AH419" si="146">IF(R356+N356&gt;MIN(X356,Y356),"Overcharge","")</f>
        <v>#VALUE!</v>
      </c>
      <c r="AI356" s="4" t="e">
        <f t="shared" ref="AI356:AI419" si="147">IF(OR(N356+R356&gt;Y356,N356+Q356+R356&gt;X356),"Overcharge","")</f>
        <v>#VALUE!</v>
      </c>
      <c r="AJ356" s="4" t="e">
        <f t="shared" ref="AJ356:AJ419" si="148">IF(N356+Q356+R356&gt;MAX(X356,Z356),"Overcharge","")</f>
        <v>#VALUE!</v>
      </c>
      <c r="AK356" s="4" t="e">
        <f t="shared" ref="AK356:AK419" si="149">IF(OR(R356+N356&gt;Y356,R356+Q356+N356&gt;X356),"Overcharge","")</f>
        <v>#VALUE!</v>
      </c>
      <c r="AL356" s="4" t="e">
        <f t="shared" ref="AL356:AL419" si="150">IF(R356+N356+Q356&gt;X356,"Overcharge","")</f>
        <v>#VALUE!</v>
      </c>
    </row>
    <row r="357" spans="1:38" ht="13.8" thickBot="1" x14ac:dyDescent="0.3">
      <c r="A357" s="350"/>
      <c r="B357" s="351"/>
      <c r="C357" s="351"/>
      <c r="D357" s="560"/>
      <c r="E357" s="561"/>
      <c r="F357" s="351"/>
      <c r="G357" s="354"/>
      <c r="H357" s="357"/>
      <c r="I357" s="353"/>
      <c r="J357" s="354"/>
      <c r="K357" s="65"/>
      <c r="L357" s="61" t="str">
        <f t="shared" si="127"/>
        <v/>
      </c>
      <c r="M357" s="4" t="str">
        <f t="shared" si="128"/>
        <v/>
      </c>
      <c r="N357" s="4" t="str">
        <f>IF(U357&lt;MIN($D$5,$D$10),"",INDEX($U$35:$Z348,1,B357+1))</f>
        <v/>
      </c>
      <c r="O357" s="5" t="str">
        <f t="shared" si="129"/>
        <v/>
      </c>
      <c r="P357" s="5">
        <f t="shared" si="136"/>
        <v>0</v>
      </c>
      <c r="Q357" s="351"/>
      <c r="R357" s="351"/>
      <c r="S357" s="19" t="str">
        <f t="shared" si="132"/>
        <v/>
      </c>
      <c r="T357" s="62" t="str">
        <f t="shared" si="133"/>
        <v/>
      </c>
      <c r="U357" s="25">
        <f t="shared" si="137"/>
        <v>0</v>
      </c>
      <c r="V357" s="21">
        <f t="shared" si="138"/>
        <v>0</v>
      </c>
      <c r="W357" s="4" t="str">
        <f t="shared" si="139"/>
        <v/>
      </c>
      <c r="X357" s="4" t="e">
        <f t="shared" si="130"/>
        <v>#VALUE!</v>
      </c>
      <c r="Y357" s="4">
        <f t="shared" si="140"/>
        <v>0</v>
      </c>
      <c r="Z357" s="4">
        <f t="shared" si="131"/>
        <v>0</v>
      </c>
      <c r="AA357" s="4" t="e">
        <f t="shared" si="141"/>
        <v>#VALUE!</v>
      </c>
      <c r="AB357" s="4" t="e">
        <f t="shared" si="142"/>
        <v>#VALUE!</v>
      </c>
      <c r="AC357" s="4" t="e">
        <f t="shared" si="134"/>
        <v>#VALUE!</v>
      </c>
      <c r="AD357" s="4" t="e">
        <f t="shared" si="143"/>
        <v>#VALUE!</v>
      </c>
      <c r="AE357" s="4" t="e">
        <f t="shared" si="135"/>
        <v>#VALUE!</v>
      </c>
      <c r="AF357" s="4" t="e">
        <f t="shared" si="144"/>
        <v>#VALUE!</v>
      </c>
      <c r="AG357" s="4" t="e">
        <f t="shared" si="145"/>
        <v>#VALUE!</v>
      </c>
      <c r="AH357" s="4" t="e">
        <f t="shared" si="146"/>
        <v>#VALUE!</v>
      </c>
      <c r="AI357" s="4" t="e">
        <f t="shared" si="147"/>
        <v>#VALUE!</v>
      </c>
      <c r="AJ357" s="4" t="e">
        <f t="shared" si="148"/>
        <v>#VALUE!</v>
      </c>
      <c r="AK357" s="4" t="e">
        <f t="shared" si="149"/>
        <v>#VALUE!</v>
      </c>
      <c r="AL357" s="4" t="e">
        <f t="shared" si="150"/>
        <v>#VALUE!</v>
      </c>
    </row>
    <row r="358" spans="1:38" ht="13.8" thickBot="1" x14ac:dyDescent="0.3">
      <c r="A358" s="350"/>
      <c r="B358" s="351"/>
      <c r="C358" s="351"/>
      <c r="D358" s="560"/>
      <c r="E358" s="561"/>
      <c r="F358" s="351"/>
      <c r="G358" s="354"/>
      <c r="H358" s="357"/>
      <c r="I358" s="353"/>
      <c r="J358" s="354"/>
      <c r="K358" s="65"/>
      <c r="L358" s="61" t="str">
        <f t="shared" si="127"/>
        <v/>
      </c>
      <c r="M358" s="4" t="str">
        <f t="shared" si="128"/>
        <v/>
      </c>
      <c r="N358" s="4" t="str">
        <f>IF(U358&lt;MIN($D$5,$D$10),"",INDEX($U$35:$Z349,1,B358+1))</f>
        <v/>
      </c>
      <c r="O358" s="5" t="str">
        <f t="shared" si="129"/>
        <v/>
      </c>
      <c r="P358" s="5">
        <f t="shared" si="136"/>
        <v>0</v>
      </c>
      <c r="Q358" s="351"/>
      <c r="R358" s="351"/>
      <c r="S358" s="19" t="str">
        <f t="shared" si="132"/>
        <v/>
      </c>
      <c r="T358" s="62" t="str">
        <f t="shared" si="133"/>
        <v/>
      </c>
      <c r="U358" s="25">
        <f t="shared" si="137"/>
        <v>0</v>
      </c>
      <c r="V358" s="21">
        <f t="shared" si="138"/>
        <v>0</v>
      </c>
      <c r="W358" s="4" t="str">
        <f t="shared" si="139"/>
        <v/>
      </c>
      <c r="X358" s="4" t="e">
        <f t="shared" si="130"/>
        <v>#VALUE!</v>
      </c>
      <c r="Y358" s="4">
        <f t="shared" si="140"/>
        <v>0</v>
      </c>
      <c r="Z358" s="4">
        <f t="shared" si="131"/>
        <v>0</v>
      </c>
      <c r="AA358" s="4" t="e">
        <f t="shared" si="141"/>
        <v>#VALUE!</v>
      </c>
      <c r="AB358" s="4" t="e">
        <f t="shared" si="142"/>
        <v>#VALUE!</v>
      </c>
      <c r="AC358" s="4" t="e">
        <f t="shared" si="134"/>
        <v>#VALUE!</v>
      </c>
      <c r="AD358" s="4" t="e">
        <f t="shared" si="143"/>
        <v>#VALUE!</v>
      </c>
      <c r="AE358" s="4" t="e">
        <f t="shared" si="135"/>
        <v>#VALUE!</v>
      </c>
      <c r="AF358" s="4" t="e">
        <f t="shared" si="144"/>
        <v>#VALUE!</v>
      </c>
      <c r="AG358" s="4" t="e">
        <f t="shared" si="145"/>
        <v>#VALUE!</v>
      </c>
      <c r="AH358" s="4" t="e">
        <f t="shared" si="146"/>
        <v>#VALUE!</v>
      </c>
      <c r="AI358" s="4" t="e">
        <f t="shared" si="147"/>
        <v>#VALUE!</v>
      </c>
      <c r="AJ358" s="4" t="e">
        <f t="shared" si="148"/>
        <v>#VALUE!</v>
      </c>
      <c r="AK358" s="4" t="e">
        <f t="shared" si="149"/>
        <v>#VALUE!</v>
      </c>
      <c r="AL358" s="4" t="e">
        <f t="shared" si="150"/>
        <v>#VALUE!</v>
      </c>
    </row>
    <row r="359" spans="1:38" ht="13.8" thickBot="1" x14ac:dyDescent="0.3">
      <c r="A359" s="350"/>
      <c r="B359" s="351"/>
      <c r="C359" s="351"/>
      <c r="D359" s="560"/>
      <c r="E359" s="561"/>
      <c r="F359" s="351"/>
      <c r="G359" s="354"/>
      <c r="H359" s="357"/>
      <c r="I359" s="353"/>
      <c r="J359" s="354"/>
      <c r="K359" s="65"/>
      <c r="L359" s="61" t="str">
        <f t="shared" si="127"/>
        <v/>
      </c>
      <c r="M359" s="4" t="str">
        <f t="shared" si="128"/>
        <v/>
      </c>
      <c r="N359" s="4" t="str">
        <f>IF(U359&lt;MIN($D$5,$D$10),"",INDEX($U$35:$Z350,1,B359+1))</f>
        <v/>
      </c>
      <c r="O359" s="5" t="str">
        <f t="shared" si="129"/>
        <v/>
      </c>
      <c r="P359" s="5">
        <f t="shared" si="136"/>
        <v>0</v>
      </c>
      <c r="Q359" s="351"/>
      <c r="R359" s="351"/>
      <c r="S359" s="19" t="str">
        <f t="shared" si="132"/>
        <v/>
      </c>
      <c r="T359" s="62" t="str">
        <f t="shared" si="133"/>
        <v/>
      </c>
      <c r="U359" s="25">
        <f t="shared" si="137"/>
        <v>0</v>
      </c>
      <c r="V359" s="21">
        <f t="shared" si="138"/>
        <v>0</v>
      </c>
      <c r="W359" s="4" t="str">
        <f t="shared" si="139"/>
        <v/>
      </c>
      <c r="X359" s="4" t="e">
        <f t="shared" si="130"/>
        <v>#VALUE!</v>
      </c>
      <c r="Y359" s="4">
        <f t="shared" si="140"/>
        <v>0</v>
      </c>
      <c r="Z359" s="4">
        <f t="shared" si="131"/>
        <v>0</v>
      </c>
      <c r="AA359" s="4" t="e">
        <f t="shared" si="141"/>
        <v>#VALUE!</v>
      </c>
      <c r="AB359" s="4" t="e">
        <f t="shared" si="142"/>
        <v>#VALUE!</v>
      </c>
      <c r="AC359" s="4" t="e">
        <f t="shared" si="134"/>
        <v>#VALUE!</v>
      </c>
      <c r="AD359" s="4" t="e">
        <f t="shared" si="143"/>
        <v>#VALUE!</v>
      </c>
      <c r="AE359" s="4" t="e">
        <f t="shared" si="135"/>
        <v>#VALUE!</v>
      </c>
      <c r="AF359" s="4" t="e">
        <f t="shared" si="144"/>
        <v>#VALUE!</v>
      </c>
      <c r="AG359" s="4" t="e">
        <f t="shared" si="145"/>
        <v>#VALUE!</v>
      </c>
      <c r="AH359" s="4" t="e">
        <f t="shared" si="146"/>
        <v>#VALUE!</v>
      </c>
      <c r="AI359" s="4" t="e">
        <f t="shared" si="147"/>
        <v>#VALUE!</v>
      </c>
      <c r="AJ359" s="4" t="e">
        <f t="shared" si="148"/>
        <v>#VALUE!</v>
      </c>
      <c r="AK359" s="4" t="e">
        <f t="shared" si="149"/>
        <v>#VALUE!</v>
      </c>
      <c r="AL359" s="4" t="e">
        <f t="shared" si="150"/>
        <v>#VALUE!</v>
      </c>
    </row>
    <row r="360" spans="1:38" ht="13.8" thickBot="1" x14ac:dyDescent="0.3">
      <c r="A360" s="350"/>
      <c r="B360" s="351"/>
      <c r="C360" s="351"/>
      <c r="D360" s="560"/>
      <c r="E360" s="561"/>
      <c r="F360" s="351"/>
      <c r="G360" s="354"/>
      <c r="H360" s="357"/>
      <c r="I360" s="353"/>
      <c r="J360" s="354"/>
      <c r="K360" s="65"/>
      <c r="L360" s="61" t="str">
        <f t="shared" si="127"/>
        <v/>
      </c>
      <c r="M360" s="4" t="str">
        <f t="shared" si="128"/>
        <v/>
      </c>
      <c r="N360" s="4" t="str">
        <f>IF(U360&lt;MIN($D$5,$D$10),"",INDEX($U$35:$Z351,1,B360+1))</f>
        <v/>
      </c>
      <c r="O360" s="5" t="str">
        <f t="shared" si="129"/>
        <v/>
      </c>
      <c r="P360" s="5">
        <f t="shared" si="136"/>
        <v>0</v>
      </c>
      <c r="Q360" s="351"/>
      <c r="R360" s="351"/>
      <c r="S360" s="19" t="str">
        <f t="shared" si="132"/>
        <v/>
      </c>
      <c r="T360" s="62" t="str">
        <f t="shared" si="133"/>
        <v/>
      </c>
      <c r="U360" s="25">
        <f t="shared" si="137"/>
        <v>0</v>
      </c>
      <c r="V360" s="21">
        <f t="shared" si="138"/>
        <v>0</v>
      </c>
      <c r="W360" s="4" t="str">
        <f t="shared" si="139"/>
        <v/>
      </c>
      <c r="X360" s="4" t="e">
        <f t="shared" si="130"/>
        <v>#VALUE!</v>
      </c>
      <c r="Y360" s="4">
        <f t="shared" si="140"/>
        <v>0</v>
      </c>
      <c r="Z360" s="4">
        <f t="shared" si="131"/>
        <v>0</v>
      </c>
      <c r="AA360" s="4" t="e">
        <f t="shared" si="141"/>
        <v>#VALUE!</v>
      </c>
      <c r="AB360" s="4" t="e">
        <f t="shared" si="142"/>
        <v>#VALUE!</v>
      </c>
      <c r="AC360" s="4" t="e">
        <f t="shared" si="134"/>
        <v>#VALUE!</v>
      </c>
      <c r="AD360" s="4" t="e">
        <f t="shared" si="143"/>
        <v>#VALUE!</v>
      </c>
      <c r="AE360" s="4" t="e">
        <f t="shared" si="135"/>
        <v>#VALUE!</v>
      </c>
      <c r="AF360" s="4" t="e">
        <f t="shared" si="144"/>
        <v>#VALUE!</v>
      </c>
      <c r="AG360" s="4" t="e">
        <f t="shared" si="145"/>
        <v>#VALUE!</v>
      </c>
      <c r="AH360" s="4" t="e">
        <f t="shared" si="146"/>
        <v>#VALUE!</v>
      </c>
      <c r="AI360" s="4" t="e">
        <f t="shared" si="147"/>
        <v>#VALUE!</v>
      </c>
      <c r="AJ360" s="4" t="e">
        <f t="shared" si="148"/>
        <v>#VALUE!</v>
      </c>
      <c r="AK360" s="4" t="e">
        <f t="shared" si="149"/>
        <v>#VALUE!</v>
      </c>
      <c r="AL360" s="4" t="e">
        <f t="shared" si="150"/>
        <v>#VALUE!</v>
      </c>
    </row>
    <row r="361" spans="1:38" ht="13.8" thickBot="1" x14ac:dyDescent="0.3">
      <c r="A361" s="350"/>
      <c r="B361" s="351"/>
      <c r="C361" s="351"/>
      <c r="D361" s="560"/>
      <c r="E361" s="561"/>
      <c r="F361" s="351"/>
      <c r="G361" s="354"/>
      <c r="H361" s="357"/>
      <c r="I361" s="353"/>
      <c r="J361" s="354"/>
      <c r="K361" s="65"/>
      <c r="L361" s="61" t="str">
        <f t="shared" si="127"/>
        <v/>
      </c>
      <c r="M361" s="4" t="str">
        <f t="shared" si="128"/>
        <v/>
      </c>
      <c r="N361" s="4" t="str">
        <f>IF(U361&lt;MIN($D$5,$D$10),"",INDEX($U$35:$Z352,1,B361+1))</f>
        <v/>
      </c>
      <c r="O361" s="5" t="str">
        <f t="shared" si="129"/>
        <v/>
      </c>
      <c r="P361" s="5">
        <f t="shared" si="136"/>
        <v>0</v>
      </c>
      <c r="Q361" s="351"/>
      <c r="R361" s="351"/>
      <c r="S361" s="19" t="str">
        <f t="shared" si="132"/>
        <v/>
      </c>
      <c r="T361" s="62" t="str">
        <f t="shared" si="133"/>
        <v/>
      </c>
      <c r="U361" s="25">
        <f t="shared" si="137"/>
        <v>0</v>
      </c>
      <c r="V361" s="21">
        <f t="shared" si="138"/>
        <v>0</v>
      </c>
      <c r="W361" s="4" t="str">
        <f t="shared" si="139"/>
        <v/>
      </c>
      <c r="X361" s="4" t="e">
        <f t="shared" si="130"/>
        <v>#VALUE!</v>
      </c>
      <c r="Y361" s="4">
        <f t="shared" si="140"/>
        <v>0</v>
      </c>
      <c r="Z361" s="4">
        <f t="shared" si="131"/>
        <v>0</v>
      </c>
      <c r="AA361" s="4" t="e">
        <f t="shared" si="141"/>
        <v>#VALUE!</v>
      </c>
      <c r="AB361" s="4" t="e">
        <f t="shared" si="142"/>
        <v>#VALUE!</v>
      </c>
      <c r="AC361" s="4" t="e">
        <f t="shared" si="134"/>
        <v>#VALUE!</v>
      </c>
      <c r="AD361" s="4" t="e">
        <f t="shared" si="143"/>
        <v>#VALUE!</v>
      </c>
      <c r="AE361" s="4" t="e">
        <f t="shared" si="135"/>
        <v>#VALUE!</v>
      </c>
      <c r="AF361" s="4" t="e">
        <f t="shared" si="144"/>
        <v>#VALUE!</v>
      </c>
      <c r="AG361" s="4" t="e">
        <f t="shared" si="145"/>
        <v>#VALUE!</v>
      </c>
      <c r="AH361" s="4" t="e">
        <f t="shared" si="146"/>
        <v>#VALUE!</v>
      </c>
      <c r="AI361" s="4" t="e">
        <f t="shared" si="147"/>
        <v>#VALUE!</v>
      </c>
      <c r="AJ361" s="4" t="e">
        <f t="shared" si="148"/>
        <v>#VALUE!</v>
      </c>
      <c r="AK361" s="4" t="e">
        <f t="shared" si="149"/>
        <v>#VALUE!</v>
      </c>
      <c r="AL361" s="4" t="e">
        <f t="shared" si="150"/>
        <v>#VALUE!</v>
      </c>
    </row>
    <row r="362" spans="1:38" ht="13.8" thickBot="1" x14ac:dyDescent="0.3">
      <c r="A362" s="350"/>
      <c r="B362" s="351"/>
      <c r="C362" s="351"/>
      <c r="D362" s="560"/>
      <c r="E362" s="561"/>
      <c r="F362" s="351"/>
      <c r="G362" s="354"/>
      <c r="H362" s="357"/>
      <c r="I362" s="353"/>
      <c r="J362" s="354"/>
      <c r="K362" s="65"/>
      <c r="L362" s="61" t="str">
        <f t="shared" si="127"/>
        <v/>
      </c>
      <c r="M362" s="4" t="str">
        <f t="shared" si="128"/>
        <v/>
      </c>
      <c r="N362" s="4" t="str">
        <f>IF(U362&lt;MIN($D$5,$D$10),"",INDEX($U$35:$Z353,1,B362+1))</f>
        <v/>
      </c>
      <c r="O362" s="5" t="str">
        <f t="shared" si="129"/>
        <v/>
      </c>
      <c r="P362" s="5">
        <f t="shared" si="136"/>
        <v>0</v>
      </c>
      <c r="Q362" s="351"/>
      <c r="R362" s="351"/>
      <c r="S362" s="19" t="str">
        <f t="shared" si="132"/>
        <v/>
      </c>
      <c r="T362" s="62" t="str">
        <f t="shared" si="133"/>
        <v/>
      </c>
      <c r="U362" s="25">
        <f t="shared" si="137"/>
        <v>0</v>
      </c>
      <c r="V362" s="21">
        <f t="shared" si="138"/>
        <v>0</v>
      </c>
      <c r="W362" s="4" t="str">
        <f t="shared" si="139"/>
        <v/>
      </c>
      <c r="X362" s="4" t="e">
        <f t="shared" si="130"/>
        <v>#VALUE!</v>
      </c>
      <c r="Y362" s="4">
        <f t="shared" si="140"/>
        <v>0</v>
      </c>
      <c r="Z362" s="4">
        <f t="shared" si="131"/>
        <v>0</v>
      </c>
      <c r="AA362" s="4" t="e">
        <f t="shared" si="141"/>
        <v>#VALUE!</v>
      </c>
      <c r="AB362" s="4" t="e">
        <f t="shared" si="142"/>
        <v>#VALUE!</v>
      </c>
      <c r="AC362" s="4" t="e">
        <f t="shared" si="134"/>
        <v>#VALUE!</v>
      </c>
      <c r="AD362" s="4" t="e">
        <f t="shared" si="143"/>
        <v>#VALUE!</v>
      </c>
      <c r="AE362" s="4" t="e">
        <f t="shared" si="135"/>
        <v>#VALUE!</v>
      </c>
      <c r="AF362" s="4" t="e">
        <f t="shared" si="144"/>
        <v>#VALUE!</v>
      </c>
      <c r="AG362" s="4" t="e">
        <f t="shared" si="145"/>
        <v>#VALUE!</v>
      </c>
      <c r="AH362" s="4" t="e">
        <f t="shared" si="146"/>
        <v>#VALUE!</v>
      </c>
      <c r="AI362" s="4" t="e">
        <f t="shared" si="147"/>
        <v>#VALUE!</v>
      </c>
      <c r="AJ362" s="4" t="e">
        <f t="shared" si="148"/>
        <v>#VALUE!</v>
      </c>
      <c r="AK362" s="4" t="e">
        <f t="shared" si="149"/>
        <v>#VALUE!</v>
      </c>
      <c r="AL362" s="4" t="e">
        <f t="shared" si="150"/>
        <v>#VALUE!</v>
      </c>
    </row>
    <row r="363" spans="1:38" ht="13.8" thickBot="1" x14ac:dyDescent="0.3">
      <c r="A363" s="350"/>
      <c r="B363" s="351"/>
      <c r="C363" s="351"/>
      <c r="D363" s="560"/>
      <c r="E363" s="561"/>
      <c r="F363" s="351"/>
      <c r="G363" s="354"/>
      <c r="H363" s="357"/>
      <c r="I363" s="353"/>
      <c r="J363" s="354"/>
      <c r="K363" s="65"/>
      <c r="L363" s="61" t="str">
        <f t="shared" si="127"/>
        <v/>
      </c>
      <c r="M363" s="4" t="str">
        <f t="shared" si="128"/>
        <v/>
      </c>
      <c r="N363" s="4" t="str">
        <f>IF(U363&lt;MIN($D$5,$D$10),"",INDEX($U$35:$Z354,1,B363+1))</f>
        <v/>
      </c>
      <c r="O363" s="5" t="str">
        <f t="shared" si="129"/>
        <v/>
      </c>
      <c r="P363" s="5">
        <f t="shared" si="136"/>
        <v>0</v>
      </c>
      <c r="Q363" s="351"/>
      <c r="R363" s="351"/>
      <c r="S363" s="19" t="str">
        <f t="shared" si="132"/>
        <v/>
      </c>
      <c r="T363" s="62" t="str">
        <f t="shared" si="133"/>
        <v/>
      </c>
      <c r="U363" s="25">
        <f t="shared" si="137"/>
        <v>0</v>
      </c>
      <c r="V363" s="21">
        <f t="shared" si="138"/>
        <v>0</v>
      </c>
      <c r="W363" s="4" t="str">
        <f t="shared" si="139"/>
        <v/>
      </c>
      <c r="X363" s="4" t="e">
        <f t="shared" si="130"/>
        <v>#VALUE!</v>
      </c>
      <c r="Y363" s="4">
        <f t="shared" si="140"/>
        <v>0</v>
      </c>
      <c r="Z363" s="4">
        <f t="shared" si="131"/>
        <v>0</v>
      </c>
      <c r="AA363" s="4" t="e">
        <f t="shared" si="141"/>
        <v>#VALUE!</v>
      </c>
      <c r="AB363" s="4" t="e">
        <f t="shared" si="142"/>
        <v>#VALUE!</v>
      </c>
      <c r="AC363" s="4" t="e">
        <f t="shared" si="134"/>
        <v>#VALUE!</v>
      </c>
      <c r="AD363" s="4" t="e">
        <f t="shared" si="143"/>
        <v>#VALUE!</v>
      </c>
      <c r="AE363" s="4" t="e">
        <f t="shared" si="135"/>
        <v>#VALUE!</v>
      </c>
      <c r="AF363" s="4" t="e">
        <f t="shared" si="144"/>
        <v>#VALUE!</v>
      </c>
      <c r="AG363" s="4" t="e">
        <f t="shared" si="145"/>
        <v>#VALUE!</v>
      </c>
      <c r="AH363" s="4" t="e">
        <f t="shared" si="146"/>
        <v>#VALUE!</v>
      </c>
      <c r="AI363" s="4" t="e">
        <f t="shared" si="147"/>
        <v>#VALUE!</v>
      </c>
      <c r="AJ363" s="4" t="e">
        <f t="shared" si="148"/>
        <v>#VALUE!</v>
      </c>
      <c r="AK363" s="4" t="e">
        <f t="shared" si="149"/>
        <v>#VALUE!</v>
      </c>
      <c r="AL363" s="4" t="e">
        <f t="shared" si="150"/>
        <v>#VALUE!</v>
      </c>
    </row>
    <row r="364" spans="1:38" ht="13.8" thickBot="1" x14ac:dyDescent="0.3">
      <c r="A364" s="350"/>
      <c r="B364" s="351"/>
      <c r="C364" s="351"/>
      <c r="D364" s="560"/>
      <c r="E364" s="561"/>
      <c r="F364" s="351"/>
      <c r="G364" s="354"/>
      <c r="H364" s="357"/>
      <c r="I364" s="353"/>
      <c r="J364" s="354"/>
      <c r="K364" s="65"/>
      <c r="L364" s="61" t="str">
        <f t="shared" si="127"/>
        <v/>
      </c>
      <c r="M364" s="4" t="str">
        <f t="shared" si="128"/>
        <v/>
      </c>
      <c r="N364" s="4" t="str">
        <f>IF(U364&lt;MIN($D$5,$D$10),"",INDEX($U$35:$Z355,1,B364+1))</f>
        <v/>
      </c>
      <c r="O364" s="5" t="str">
        <f t="shared" si="129"/>
        <v/>
      </c>
      <c r="P364" s="5">
        <f t="shared" si="136"/>
        <v>0</v>
      </c>
      <c r="Q364" s="351"/>
      <c r="R364" s="351"/>
      <c r="S364" s="19" t="str">
        <f t="shared" si="132"/>
        <v/>
      </c>
      <c r="T364" s="62" t="str">
        <f t="shared" si="133"/>
        <v/>
      </c>
      <c r="U364" s="25">
        <f t="shared" si="137"/>
        <v>0</v>
      </c>
      <c r="V364" s="21">
        <f t="shared" si="138"/>
        <v>0</v>
      </c>
      <c r="W364" s="4" t="str">
        <f t="shared" si="139"/>
        <v/>
      </c>
      <c r="X364" s="4" t="e">
        <f t="shared" si="130"/>
        <v>#VALUE!</v>
      </c>
      <c r="Y364" s="4">
        <f t="shared" si="140"/>
        <v>0</v>
      </c>
      <c r="Z364" s="4">
        <f t="shared" si="131"/>
        <v>0</v>
      </c>
      <c r="AA364" s="4" t="e">
        <f t="shared" si="141"/>
        <v>#VALUE!</v>
      </c>
      <c r="AB364" s="4" t="e">
        <f t="shared" si="142"/>
        <v>#VALUE!</v>
      </c>
      <c r="AC364" s="4" t="e">
        <f t="shared" si="134"/>
        <v>#VALUE!</v>
      </c>
      <c r="AD364" s="4" t="e">
        <f t="shared" si="143"/>
        <v>#VALUE!</v>
      </c>
      <c r="AE364" s="4" t="e">
        <f t="shared" si="135"/>
        <v>#VALUE!</v>
      </c>
      <c r="AF364" s="4" t="e">
        <f t="shared" si="144"/>
        <v>#VALUE!</v>
      </c>
      <c r="AG364" s="4" t="e">
        <f t="shared" si="145"/>
        <v>#VALUE!</v>
      </c>
      <c r="AH364" s="4" t="e">
        <f t="shared" si="146"/>
        <v>#VALUE!</v>
      </c>
      <c r="AI364" s="4" t="e">
        <f t="shared" si="147"/>
        <v>#VALUE!</v>
      </c>
      <c r="AJ364" s="4" t="e">
        <f t="shared" si="148"/>
        <v>#VALUE!</v>
      </c>
      <c r="AK364" s="4" t="e">
        <f t="shared" si="149"/>
        <v>#VALUE!</v>
      </c>
      <c r="AL364" s="4" t="e">
        <f t="shared" si="150"/>
        <v>#VALUE!</v>
      </c>
    </row>
    <row r="365" spans="1:38" ht="13.8" thickBot="1" x14ac:dyDescent="0.3">
      <c r="A365" s="350"/>
      <c r="B365" s="351"/>
      <c r="C365" s="351"/>
      <c r="D365" s="560"/>
      <c r="E365" s="561"/>
      <c r="F365" s="351"/>
      <c r="G365" s="354"/>
      <c r="H365" s="357"/>
      <c r="I365" s="353"/>
      <c r="J365" s="354"/>
      <c r="K365" s="65"/>
      <c r="L365" s="61" t="str">
        <f t="shared" si="127"/>
        <v/>
      </c>
      <c r="M365" s="4" t="str">
        <f t="shared" si="128"/>
        <v/>
      </c>
      <c r="N365" s="4" t="str">
        <f>IF(U365&lt;MIN($D$5,$D$10),"",INDEX($U$35:$Z356,1,B365+1))</f>
        <v/>
      </c>
      <c r="O365" s="5" t="str">
        <f t="shared" si="129"/>
        <v/>
      </c>
      <c r="P365" s="5">
        <f t="shared" si="136"/>
        <v>0</v>
      </c>
      <c r="Q365" s="351"/>
      <c r="R365" s="351"/>
      <c r="S365" s="19" t="str">
        <f t="shared" si="132"/>
        <v/>
      </c>
      <c r="T365" s="62" t="str">
        <f t="shared" si="133"/>
        <v/>
      </c>
      <c r="U365" s="25">
        <f t="shared" si="137"/>
        <v>0</v>
      </c>
      <c r="V365" s="21">
        <f t="shared" si="138"/>
        <v>0</v>
      </c>
      <c r="W365" s="4" t="str">
        <f t="shared" si="139"/>
        <v/>
      </c>
      <c r="X365" s="4" t="e">
        <f t="shared" si="130"/>
        <v>#VALUE!</v>
      </c>
      <c r="Y365" s="4">
        <f t="shared" si="140"/>
        <v>0</v>
      </c>
      <c r="Z365" s="4">
        <f t="shared" si="131"/>
        <v>0</v>
      </c>
      <c r="AA365" s="4" t="e">
        <f t="shared" si="141"/>
        <v>#VALUE!</v>
      </c>
      <c r="AB365" s="4" t="e">
        <f t="shared" si="142"/>
        <v>#VALUE!</v>
      </c>
      <c r="AC365" s="4" t="e">
        <f t="shared" si="134"/>
        <v>#VALUE!</v>
      </c>
      <c r="AD365" s="4" t="e">
        <f t="shared" si="143"/>
        <v>#VALUE!</v>
      </c>
      <c r="AE365" s="4" t="e">
        <f t="shared" si="135"/>
        <v>#VALUE!</v>
      </c>
      <c r="AF365" s="4" t="e">
        <f t="shared" si="144"/>
        <v>#VALUE!</v>
      </c>
      <c r="AG365" s="4" t="e">
        <f t="shared" si="145"/>
        <v>#VALUE!</v>
      </c>
      <c r="AH365" s="4" t="e">
        <f t="shared" si="146"/>
        <v>#VALUE!</v>
      </c>
      <c r="AI365" s="4" t="e">
        <f t="shared" si="147"/>
        <v>#VALUE!</v>
      </c>
      <c r="AJ365" s="4" t="e">
        <f t="shared" si="148"/>
        <v>#VALUE!</v>
      </c>
      <c r="AK365" s="4" t="e">
        <f t="shared" si="149"/>
        <v>#VALUE!</v>
      </c>
      <c r="AL365" s="4" t="e">
        <f t="shared" si="150"/>
        <v>#VALUE!</v>
      </c>
    </row>
    <row r="366" spans="1:38" ht="13.8" thickBot="1" x14ac:dyDescent="0.3">
      <c r="A366" s="350"/>
      <c r="B366" s="351"/>
      <c r="C366" s="351"/>
      <c r="D366" s="560"/>
      <c r="E366" s="561"/>
      <c r="F366" s="351"/>
      <c r="G366" s="354"/>
      <c r="H366" s="357"/>
      <c r="I366" s="353"/>
      <c r="J366" s="354"/>
      <c r="K366" s="65"/>
      <c r="L366" s="61" t="str">
        <f t="shared" si="127"/>
        <v/>
      </c>
      <c r="M366" s="4" t="str">
        <f t="shared" si="128"/>
        <v/>
      </c>
      <c r="N366" s="4" t="str">
        <f>IF(U366&lt;MIN($D$5,$D$10),"",INDEX($U$35:$Z357,1,B366+1))</f>
        <v/>
      </c>
      <c r="O366" s="5" t="str">
        <f t="shared" si="129"/>
        <v/>
      </c>
      <c r="P366" s="5">
        <f t="shared" si="136"/>
        <v>0</v>
      </c>
      <c r="Q366" s="351"/>
      <c r="R366" s="351"/>
      <c r="S366" s="19" t="str">
        <f t="shared" si="132"/>
        <v/>
      </c>
      <c r="T366" s="62" t="str">
        <f t="shared" si="133"/>
        <v/>
      </c>
      <c r="U366" s="25">
        <f t="shared" si="137"/>
        <v>0</v>
      </c>
      <c r="V366" s="21">
        <f t="shared" si="138"/>
        <v>0</v>
      </c>
      <c r="W366" s="4" t="str">
        <f t="shared" si="139"/>
        <v/>
      </c>
      <c r="X366" s="4" t="e">
        <f t="shared" si="130"/>
        <v>#VALUE!</v>
      </c>
      <c r="Y366" s="4">
        <f t="shared" si="140"/>
        <v>0</v>
      </c>
      <c r="Z366" s="4">
        <f t="shared" si="131"/>
        <v>0</v>
      </c>
      <c r="AA366" s="4" t="e">
        <f t="shared" si="141"/>
        <v>#VALUE!</v>
      </c>
      <c r="AB366" s="4" t="e">
        <f t="shared" si="142"/>
        <v>#VALUE!</v>
      </c>
      <c r="AC366" s="4" t="e">
        <f t="shared" si="134"/>
        <v>#VALUE!</v>
      </c>
      <c r="AD366" s="4" t="e">
        <f t="shared" si="143"/>
        <v>#VALUE!</v>
      </c>
      <c r="AE366" s="4" t="e">
        <f t="shared" si="135"/>
        <v>#VALUE!</v>
      </c>
      <c r="AF366" s="4" t="e">
        <f t="shared" si="144"/>
        <v>#VALUE!</v>
      </c>
      <c r="AG366" s="4" t="e">
        <f t="shared" si="145"/>
        <v>#VALUE!</v>
      </c>
      <c r="AH366" s="4" t="e">
        <f t="shared" si="146"/>
        <v>#VALUE!</v>
      </c>
      <c r="AI366" s="4" t="e">
        <f t="shared" si="147"/>
        <v>#VALUE!</v>
      </c>
      <c r="AJ366" s="4" t="e">
        <f t="shared" si="148"/>
        <v>#VALUE!</v>
      </c>
      <c r="AK366" s="4" t="e">
        <f t="shared" si="149"/>
        <v>#VALUE!</v>
      </c>
      <c r="AL366" s="4" t="e">
        <f t="shared" si="150"/>
        <v>#VALUE!</v>
      </c>
    </row>
    <row r="367" spans="1:38" ht="13.8" thickBot="1" x14ac:dyDescent="0.3">
      <c r="A367" s="350"/>
      <c r="B367" s="351"/>
      <c r="C367" s="351"/>
      <c r="D367" s="560"/>
      <c r="E367" s="561"/>
      <c r="F367" s="351"/>
      <c r="G367" s="354"/>
      <c r="H367" s="357"/>
      <c r="I367" s="353"/>
      <c r="J367" s="354"/>
      <c r="K367" s="65"/>
      <c r="L367" s="61" t="str">
        <f t="shared" si="127"/>
        <v/>
      </c>
      <c r="M367" s="4" t="str">
        <f t="shared" si="128"/>
        <v/>
      </c>
      <c r="N367" s="4" t="str">
        <f>IF(U367&lt;MIN($D$5,$D$10),"",INDEX($U$35:$Z358,1,B367+1))</f>
        <v/>
      </c>
      <c r="O367" s="5" t="str">
        <f t="shared" si="129"/>
        <v/>
      </c>
      <c r="P367" s="5">
        <f t="shared" si="136"/>
        <v>0</v>
      </c>
      <c r="Q367" s="351"/>
      <c r="R367" s="351"/>
      <c r="S367" s="19" t="str">
        <f t="shared" si="132"/>
        <v/>
      </c>
      <c r="T367" s="62" t="str">
        <f t="shared" si="133"/>
        <v/>
      </c>
      <c r="U367" s="25">
        <f t="shared" si="137"/>
        <v>0</v>
      </c>
      <c r="V367" s="21">
        <f t="shared" si="138"/>
        <v>0</v>
      </c>
      <c r="W367" s="4" t="str">
        <f t="shared" si="139"/>
        <v/>
      </c>
      <c r="X367" s="4" t="e">
        <f t="shared" si="130"/>
        <v>#VALUE!</v>
      </c>
      <c r="Y367" s="4">
        <f t="shared" si="140"/>
        <v>0</v>
      </c>
      <c r="Z367" s="4">
        <f t="shared" si="131"/>
        <v>0</v>
      </c>
      <c r="AA367" s="4" t="e">
        <f t="shared" si="141"/>
        <v>#VALUE!</v>
      </c>
      <c r="AB367" s="4" t="e">
        <f t="shared" si="142"/>
        <v>#VALUE!</v>
      </c>
      <c r="AC367" s="4" t="e">
        <f t="shared" si="134"/>
        <v>#VALUE!</v>
      </c>
      <c r="AD367" s="4" t="e">
        <f t="shared" si="143"/>
        <v>#VALUE!</v>
      </c>
      <c r="AE367" s="4" t="e">
        <f t="shared" si="135"/>
        <v>#VALUE!</v>
      </c>
      <c r="AF367" s="4" t="e">
        <f t="shared" si="144"/>
        <v>#VALUE!</v>
      </c>
      <c r="AG367" s="4" t="e">
        <f t="shared" si="145"/>
        <v>#VALUE!</v>
      </c>
      <c r="AH367" s="4" t="e">
        <f t="shared" si="146"/>
        <v>#VALUE!</v>
      </c>
      <c r="AI367" s="4" t="e">
        <f t="shared" si="147"/>
        <v>#VALUE!</v>
      </c>
      <c r="AJ367" s="4" t="e">
        <f t="shared" si="148"/>
        <v>#VALUE!</v>
      </c>
      <c r="AK367" s="4" t="e">
        <f t="shared" si="149"/>
        <v>#VALUE!</v>
      </c>
      <c r="AL367" s="4" t="e">
        <f t="shared" si="150"/>
        <v>#VALUE!</v>
      </c>
    </row>
    <row r="368" spans="1:38" ht="13.8" thickBot="1" x14ac:dyDescent="0.3">
      <c r="A368" s="350"/>
      <c r="B368" s="351"/>
      <c r="C368" s="351"/>
      <c r="D368" s="560"/>
      <c r="E368" s="561"/>
      <c r="F368" s="351"/>
      <c r="G368" s="354"/>
      <c r="H368" s="357"/>
      <c r="I368" s="353"/>
      <c r="J368" s="354"/>
      <c r="K368" s="65"/>
      <c r="L368" s="61" t="str">
        <f t="shared" si="127"/>
        <v/>
      </c>
      <c r="M368" s="4" t="str">
        <f t="shared" si="128"/>
        <v/>
      </c>
      <c r="N368" s="4" t="str">
        <f>IF(U368&lt;MIN($D$5,$D$10),"",INDEX($U$35:$Z359,1,B368+1))</f>
        <v/>
      </c>
      <c r="O368" s="5" t="str">
        <f t="shared" si="129"/>
        <v/>
      </c>
      <c r="P368" s="5">
        <f t="shared" si="136"/>
        <v>0</v>
      </c>
      <c r="Q368" s="351"/>
      <c r="R368" s="351"/>
      <c r="S368" s="19" t="str">
        <f t="shared" si="132"/>
        <v/>
      </c>
      <c r="T368" s="62" t="str">
        <f t="shared" si="133"/>
        <v/>
      </c>
      <c r="U368" s="25">
        <f t="shared" si="137"/>
        <v>0</v>
      </c>
      <c r="V368" s="21">
        <f t="shared" si="138"/>
        <v>0</v>
      </c>
      <c r="W368" s="4" t="str">
        <f t="shared" si="139"/>
        <v/>
      </c>
      <c r="X368" s="4" t="e">
        <f t="shared" si="130"/>
        <v>#VALUE!</v>
      </c>
      <c r="Y368" s="4">
        <f t="shared" si="140"/>
        <v>0</v>
      </c>
      <c r="Z368" s="4">
        <f t="shared" si="131"/>
        <v>0</v>
      </c>
      <c r="AA368" s="4" t="e">
        <f t="shared" si="141"/>
        <v>#VALUE!</v>
      </c>
      <c r="AB368" s="4" t="e">
        <f t="shared" si="142"/>
        <v>#VALUE!</v>
      </c>
      <c r="AC368" s="4" t="e">
        <f t="shared" si="134"/>
        <v>#VALUE!</v>
      </c>
      <c r="AD368" s="4" t="e">
        <f t="shared" si="143"/>
        <v>#VALUE!</v>
      </c>
      <c r="AE368" s="4" t="e">
        <f t="shared" si="135"/>
        <v>#VALUE!</v>
      </c>
      <c r="AF368" s="4" t="e">
        <f t="shared" si="144"/>
        <v>#VALUE!</v>
      </c>
      <c r="AG368" s="4" t="e">
        <f t="shared" si="145"/>
        <v>#VALUE!</v>
      </c>
      <c r="AH368" s="4" t="e">
        <f t="shared" si="146"/>
        <v>#VALUE!</v>
      </c>
      <c r="AI368" s="4" t="e">
        <f t="shared" si="147"/>
        <v>#VALUE!</v>
      </c>
      <c r="AJ368" s="4" t="e">
        <f t="shared" si="148"/>
        <v>#VALUE!</v>
      </c>
      <c r="AK368" s="4" t="e">
        <f t="shared" si="149"/>
        <v>#VALUE!</v>
      </c>
      <c r="AL368" s="4" t="e">
        <f t="shared" si="150"/>
        <v>#VALUE!</v>
      </c>
    </row>
    <row r="369" spans="1:38" ht="13.8" thickBot="1" x14ac:dyDescent="0.3">
      <c r="A369" s="350"/>
      <c r="B369" s="351"/>
      <c r="C369" s="351"/>
      <c r="D369" s="560"/>
      <c r="E369" s="561"/>
      <c r="F369" s="351"/>
      <c r="G369" s="354"/>
      <c r="H369" s="357"/>
      <c r="I369" s="353"/>
      <c r="J369" s="354"/>
      <c r="K369" s="65"/>
      <c r="L369" s="61" t="str">
        <f t="shared" si="127"/>
        <v/>
      </c>
      <c r="M369" s="4" t="str">
        <f t="shared" si="128"/>
        <v/>
      </c>
      <c r="N369" s="4" t="str">
        <f>IF(U369&lt;MIN($D$5,$D$10),"",INDEX($U$35:$Z360,1,B369+1))</f>
        <v/>
      </c>
      <c r="O369" s="5" t="str">
        <f t="shared" si="129"/>
        <v/>
      </c>
      <c r="P369" s="5">
        <f t="shared" si="136"/>
        <v>0</v>
      </c>
      <c r="Q369" s="351"/>
      <c r="R369" s="351"/>
      <c r="S369" s="19" t="str">
        <f t="shared" si="132"/>
        <v/>
      </c>
      <c r="T369" s="62" t="str">
        <f t="shared" si="133"/>
        <v/>
      </c>
      <c r="U369" s="25">
        <f t="shared" si="137"/>
        <v>0</v>
      </c>
      <c r="V369" s="21">
        <f t="shared" si="138"/>
        <v>0</v>
      </c>
      <c r="W369" s="4" t="str">
        <f t="shared" si="139"/>
        <v/>
      </c>
      <c r="X369" s="4" t="e">
        <f t="shared" si="130"/>
        <v>#VALUE!</v>
      </c>
      <c r="Y369" s="4">
        <f t="shared" si="140"/>
        <v>0</v>
      </c>
      <c r="Z369" s="4">
        <f t="shared" si="131"/>
        <v>0</v>
      </c>
      <c r="AA369" s="4" t="e">
        <f t="shared" si="141"/>
        <v>#VALUE!</v>
      </c>
      <c r="AB369" s="4" t="e">
        <f t="shared" si="142"/>
        <v>#VALUE!</v>
      </c>
      <c r="AC369" s="4" t="e">
        <f t="shared" si="134"/>
        <v>#VALUE!</v>
      </c>
      <c r="AD369" s="4" t="e">
        <f t="shared" si="143"/>
        <v>#VALUE!</v>
      </c>
      <c r="AE369" s="4" t="e">
        <f t="shared" si="135"/>
        <v>#VALUE!</v>
      </c>
      <c r="AF369" s="4" t="e">
        <f t="shared" si="144"/>
        <v>#VALUE!</v>
      </c>
      <c r="AG369" s="4" t="e">
        <f t="shared" si="145"/>
        <v>#VALUE!</v>
      </c>
      <c r="AH369" s="4" t="e">
        <f t="shared" si="146"/>
        <v>#VALUE!</v>
      </c>
      <c r="AI369" s="4" t="e">
        <f t="shared" si="147"/>
        <v>#VALUE!</v>
      </c>
      <c r="AJ369" s="4" t="e">
        <f t="shared" si="148"/>
        <v>#VALUE!</v>
      </c>
      <c r="AK369" s="4" t="e">
        <f t="shared" si="149"/>
        <v>#VALUE!</v>
      </c>
      <c r="AL369" s="4" t="e">
        <f t="shared" si="150"/>
        <v>#VALUE!</v>
      </c>
    </row>
    <row r="370" spans="1:38" ht="13.8" thickBot="1" x14ac:dyDescent="0.3">
      <c r="A370" s="350"/>
      <c r="B370" s="351"/>
      <c r="C370" s="351"/>
      <c r="D370" s="560"/>
      <c r="E370" s="561"/>
      <c r="F370" s="351"/>
      <c r="G370" s="354"/>
      <c r="H370" s="357"/>
      <c r="I370" s="353"/>
      <c r="J370" s="354"/>
      <c r="K370" s="65"/>
      <c r="L370" s="61" t="str">
        <f t="shared" si="127"/>
        <v/>
      </c>
      <c r="M370" s="4" t="str">
        <f t="shared" si="128"/>
        <v/>
      </c>
      <c r="N370" s="4" t="str">
        <f>IF(U370&lt;MIN($D$5,$D$10),"",INDEX($U$35:$Z361,1,B370+1))</f>
        <v/>
      </c>
      <c r="O370" s="5" t="str">
        <f t="shared" si="129"/>
        <v/>
      </c>
      <c r="P370" s="5">
        <f t="shared" si="136"/>
        <v>0</v>
      </c>
      <c r="Q370" s="351"/>
      <c r="R370" s="351"/>
      <c r="S370" s="19" t="str">
        <f t="shared" si="132"/>
        <v/>
      </c>
      <c r="T370" s="62" t="str">
        <f t="shared" si="133"/>
        <v/>
      </c>
      <c r="U370" s="25">
        <f t="shared" si="137"/>
        <v>0</v>
      </c>
      <c r="V370" s="21">
        <f t="shared" si="138"/>
        <v>0</v>
      </c>
      <c r="W370" s="4" t="str">
        <f t="shared" si="139"/>
        <v/>
      </c>
      <c r="X370" s="4" t="e">
        <f t="shared" si="130"/>
        <v>#VALUE!</v>
      </c>
      <c r="Y370" s="4">
        <f t="shared" si="140"/>
        <v>0</v>
      </c>
      <c r="Z370" s="4">
        <f t="shared" si="131"/>
        <v>0</v>
      </c>
      <c r="AA370" s="4" t="e">
        <f t="shared" si="141"/>
        <v>#VALUE!</v>
      </c>
      <c r="AB370" s="4" t="e">
        <f t="shared" si="142"/>
        <v>#VALUE!</v>
      </c>
      <c r="AC370" s="4" t="e">
        <f t="shared" si="134"/>
        <v>#VALUE!</v>
      </c>
      <c r="AD370" s="4" t="e">
        <f t="shared" si="143"/>
        <v>#VALUE!</v>
      </c>
      <c r="AE370" s="4" t="e">
        <f t="shared" si="135"/>
        <v>#VALUE!</v>
      </c>
      <c r="AF370" s="4" t="e">
        <f t="shared" si="144"/>
        <v>#VALUE!</v>
      </c>
      <c r="AG370" s="4" t="e">
        <f t="shared" si="145"/>
        <v>#VALUE!</v>
      </c>
      <c r="AH370" s="4" t="e">
        <f t="shared" si="146"/>
        <v>#VALUE!</v>
      </c>
      <c r="AI370" s="4" t="e">
        <f t="shared" si="147"/>
        <v>#VALUE!</v>
      </c>
      <c r="AJ370" s="4" t="e">
        <f t="shared" si="148"/>
        <v>#VALUE!</v>
      </c>
      <c r="AK370" s="4" t="e">
        <f t="shared" si="149"/>
        <v>#VALUE!</v>
      </c>
      <c r="AL370" s="4" t="e">
        <f t="shared" si="150"/>
        <v>#VALUE!</v>
      </c>
    </row>
    <row r="371" spans="1:38" ht="13.8" thickBot="1" x14ac:dyDescent="0.3">
      <c r="A371" s="350"/>
      <c r="B371" s="351"/>
      <c r="C371" s="351"/>
      <c r="D371" s="560"/>
      <c r="E371" s="561"/>
      <c r="F371" s="351"/>
      <c r="G371" s="354"/>
      <c r="H371" s="357"/>
      <c r="I371" s="353"/>
      <c r="J371" s="354"/>
      <c r="K371" s="65"/>
      <c r="L371" s="61" t="str">
        <f t="shared" ref="L371:L434" si="151">IF(U371&lt;MIN($D$5,$D$10),"",IF(U371&gt;=$D$24,V371/INDEX($E$30:$L$30,1,F371),V371/INDEX($E$17:$L$17,1,F371)))</f>
        <v/>
      </c>
      <c r="M371" s="4" t="str">
        <f t="shared" ref="M371:M434" si="152">IF(U371&lt;MIN($D$5,$D$10),"",INDEX(AA371:AF371,1,S371))</f>
        <v/>
      </c>
      <c r="N371" s="4" t="str">
        <f>IF(U371&lt;MIN($D$5,$D$10),"",INDEX($U$35:$Z362,1,B371+1))</f>
        <v/>
      </c>
      <c r="O371" s="5" t="str">
        <f t="shared" ref="O371:O434" si="153">IF(U371&lt;MIN($D$5,$D$10),"",M371-N371)</f>
        <v/>
      </c>
      <c r="P371" s="5">
        <f t="shared" si="136"/>
        <v>0</v>
      </c>
      <c r="Q371" s="351"/>
      <c r="R371" s="351"/>
      <c r="S371" s="19" t="str">
        <f t="shared" si="132"/>
        <v/>
      </c>
      <c r="T371" s="62" t="str">
        <f t="shared" si="133"/>
        <v/>
      </c>
      <c r="U371" s="25">
        <f t="shared" si="137"/>
        <v>0</v>
      </c>
      <c r="V371" s="21">
        <f t="shared" si="138"/>
        <v>0</v>
      </c>
      <c r="W371" s="4" t="str">
        <f t="shared" si="139"/>
        <v/>
      </c>
      <c r="X371" s="4" t="e">
        <f t="shared" ref="X371:X434" si="154">IF(U371&gt;=$D$24,INDEX($F$22:$K$23,W371,B371+1),INDEX($F$8:$K$9,W371,B371+1))</f>
        <v>#VALUE!</v>
      </c>
      <c r="Y371" s="4">
        <f t="shared" si="140"/>
        <v>0</v>
      </c>
      <c r="Z371" s="4">
        <f t="shared" ref="Z371:Z434" si="155">INDEX($P$25:$P$30,B371+1,1)</f>
        <v>0</v>
      </c>
      <c r="AA371" s="4" t="e">
        <f t="shared" si="141"/>
        <v>#VALUE!</v>
      </c>
      <c r="AB371" s="4" t="e">
        <f t="shared" si="142"/>
        <v>#VALUE!</v>
      </c>
      <c r="AC371" s="4" t="e">
        <f t="shared" si="134"/>
        <v>#VALUE!</v>
      </c>
      <c r="AD371" s="4" t="e">
        <f t="shared" si="143"/>
        <v>#VALUE!</v>
      </c>
      <c r="AE371" s="4" t="e">
        <f t="shared" si="135"/>
        <v>#VALUE!</v>
      </c>
      <c r="AF371" s="4" t="e">
        <f t="shared" si="144"/>
        <v>#VALUE!</v>
      </c>
      <c r="AG371" s="4" t="e">
        <f t="shared" si="145"/>
        <v>#VALUE!</v>
      </c>
      <c r="AH371" s="4" t="e">
        <f t="shared" si="146"/>
        <v>#VALUE!</v>
      </c>
      <c r="AI371" s="4" t="e">
        <f t="shared" si="147"/>
        <v>#VALUE!</v>
      </c>
      <c r="AJ371" s="4" t="e">
        <f t="shared" si="148"/>
        <v>#VALUE!</v>
      </c>
      <c r="AK371" s="4" t="e">
        <f t="shared" si="149"/>
        <v>#VALUE!</v>
      </c>
      <c r="AL371" s="4" t="e">
        <f t="shared" si="150"/>
        <v>#VALUE!</v>
      </c>
    </row>
    <row r="372" spans="1:38" ht="13.8" thickBot="1" x14ac:dyDescent="0.3">
      <c r="A372" s="350"/>
      <c r="B372" s="351"/>
      <c r="C372" s="351"/>
      <c r="D372" s="560"/>
      <c r="E372" s="561"/>
      <c r="F372" s="351"/>
      <c r="G372" s="354"/>
      <c r="H372" s="357"/>
      <c r="I372" s="353"/>
      <c r="J372" s="354"/>
      <c r="K372" s="65"/>
      <c r="L372" s="61" t="str">
        <f t="shared" si="151"/>
        <v/>
      </c>
      <c r="M372" s="4" t="str">
        <f t="shared" si="152"/>
        <v/>
      </c>
      <c r="N372" s="4" t="str">
        <f>IF(U372&lt;MIN($D$5,$D$10),"",INDEX($U$35:$Z363,1,B372+1))</f>
        <v/>
      </c>
      <c r="O372" s="5" t="str">
        <f t="shared" si="153"/>
        <v/>
      </c>
      <c r="P372" s="5">
        <f t="shared" si="136"/>
        <v>0</v>
      </c>
      <c r="Q372" s="351"/>
      <c r="R372" s="351"/>
      <c r="S372" s="19" t="str">
        <f t="shared" ref="S372:S435" si="156">IF(K372="None or HCV",1,IF(AND(K372="LIHTC",Q372=0),2,IF(AND(K372="LIHTC",Q372&gt;0),3,IF(AND(OR(K372="PBS8",K372="LIHTC &amp; PBS8"),C372="low"),4,IF(AND(K372="LIHTC &amp; PBS8",C372="HIGH"),5,IF(AND(K372="PBS8",C372="HIGH"),6,""))))))</f>
        <v/>
      </c>
      <c r="T372" s="62" t="str">
        <f t="shared" ref="T372:T435" si="157">IF(U372=0,"",IF(U372&lt;MIN($D$5,$D$10),"Date Error",IF(INDEX(AG372:AL372,1,S372)&lt;&gt;"","Possible Rent Error","")))</f>
        <v/>
      </c>
      <c r="U372" s="25">
        <f t="shared" si="137"/>
        <v>0</v>
      </c>
      <c r="V372" s="21">
        <f t="shared" si="138"/>
        <v>0</v>
      </c>
      <c r="W372" s="4" t="str">
        <f t="shared" si="139"/>
        <v/>
      </c>
      <c r="X372" s="4" t="e">
        <f t="shared" si="154"/>
        <v>#VALUE!</v>
      </c>
      <c r="Y372" s="4">
        <f t="shared" si="140"/>
        <v>0</v>
      </c>
      <c r="Z372" s="4">
        <f t="shared" si="155"/>
        <v>0</v>
      </c>
      <c r="AA372" s="4" t="e">
        <f t="shared" si="141"/>
        <v>#VALUE!</v>
      </c>
      <c r="AB372" s="4" t="e">
        <f t="shared" si="142"/>
        <v>#VALUE!</v>
      </c>
      <c r="AC372" s="4" t="e">
        <f t="shared" ref="AC372:AC435" si="158">IF(N372+R372&gt;Y372,Y372,IF(N372+Q372+R372&gt;X372,X372,MAX(X372,Y372)))</f>
        <v>#VALUE!</v>
      </c>
      <c r="AD372" s="4" t="e">
        <f t="shared" si="143"/>
        <v>#VALUE!</v>
      </c>
      <c r="AE372" s="4" t="e">
        <f t="shared" ref="AE372:AE435" si="159">IF(N372+R372&gt;Y372,Y372,IF(N372+Q372+R372&gt;X372,X372,MAX(X372,Y372)))</f>
        <v>#VALUE!</v>
      </c>
      <c r="AF372" s="4" t="e">
        <f t="shared" si="144"/>
        <v>#VALUE!</v>
      </c>
      <c r="AG372" s="4" t="e">
        <f t="shared" si="145"/>
        <v>#VALUE!</v>
      </c>
      <c r="AH372" s="4" t="e">
        <f t="shared" si="146"/>
        <v>#VALUE!</v>
      </c>
      <c r="AI372" s="4" t="e">
        <f t="shared" si="147"/>
        <v>#VALUE!</v>
      </c>
      <c r="AJ372" s="4" t="e">
        <f t="shared" si="148"/>
        <v>#VALUE!</v>
      </c>
      <c r="AK372" s="4" t="e">
        <f t="shared" si="149"/>
        <v>#VALUE!</v>
      </c>
      <c r="AL372" s="4" t="e">
        <f t="shared" si="150"/>
        <v>#VALUE!</v>
      </c>
    </row>
    <row r="373" spans="1:38" ht="13.8" thickBot="1" x14ac:dyDescent="0.3">
      <c r="A373" s="350"/>
      <c r="B373" s="351"/>
      <c r="C373" s="351"/>
      <c r="D373" s="560"/>
      <c r="E373" s="561"/>
      <c r="F373" s="351"/>
      <c r="G373" s="354"/>
      <c r="H373" s="357"/>
      <c r="I373" s="353"/>
      <c r="J373" s="354"/>
      <c r="K373" s="65"/>
      <c r="L373" s="61" t="str">
        <f t="shared" si="151"/>
        <v/>
      </c>
      <c r="M373" s="4" t="str">
        <f t="shared" si="152"/>
        <v/>
      </c>
      <c r="N373" s="4" t="str">
        <f>IF(U373&lt;MIN($D$5,$D$10),"",INDEX($U$35:$Z364,1,B373+1))</f>
        <v/>
      </c>
      <c r="O373" s="5" t="str">
        <f t="shared" si="153"/>
        <v/>
      </c>
      <c r="P373" s="5">
        <f t="shared" si="136"/>
        <v>0</v>
      </c>
      <c r="Q373" s="351"/>
      <c r="R373" s="351"/>
      <c r="S373" s="19" t="str">
        <f t="shared" si="156"/>
        <v/>
      </c>
      <c r="T373" s="62" t="str">
        <f t="shared" si="157"/>
        <v/>
      </c>
      <c r="U373" s="25">
        <f t="shared" si="137"/>
        <v>0</v>
      </c>
      <c r="V373" s="21">
        <f t="shared" si="138"/>
        <v>0</v>
      </c>
      <c r="W373" s="4" t="str">
        <f t="shared" si="139"/>
        <v/>
      </c>
      <c r="X373" s="4" t="e">
        <f t="shared" si="154"/>
        <v>#VALUE!</v>
      </c>
      <c r="Y373" s="4">
        <f t="shared" si="140"/>
        <v>0</v>
      </c>
      <c r="Z373" s="4">
        <f t="shared" si="155"/>
        <v>0</v>
      </c>
      <c r="AA373" s="4" t="e">
        <f t="shared" si="141"/>
        <v>#VALUE!</v>
      </c>
      <c r="AB373" s="4" t="e">
        <f t="shared" si="142"/>
        <v>#VALUE!</v>
      </c>
      <c r="AC373" s="4" t="e">
        <f t="shared" si="158"/>
        <v>#VALUE!</v>
      </c>
      <c r="AD373" s="4" t="e">
        <f t="shared" si="143"/>
        <v>#VALUE!</v>
      </c>
      <c r="AE373" s="4" t="e">
        <f t="shared" si="159"/>
        <v>#VALUE!</v>
      </c>
      <c r="AF373" s="4" t="e">
        <f t="shared" si="144"/>
        <v>#VALUE!</v>
      </c>
      <c r="AG373" s="4" t="e">
        <f t="shared" si="145"/>
        <v>#VALUE!</v>
      </c>
      <c r="AH373" s="4" t="e">
        <f t="shared" si="146"/>
        <v>#VALUE!</v>
      </c>
      <c r="AI373" s="4" t="e">
        <f t="shared" si="147"/>
        <v>#VALUE!</v>
      </c>
      <c r="AJ373" s="4" t="e">
        <f t="shared" si="148"/>
        <v>#VALUE!</v>
      </c>
      <c r="AK373" s="4" t="e">
        <f t="shared" si="149"/>
        <v>#VALUE!</v>
      </c>
      <c r="AL373" s="4" t="e">
        <f t="shared" si="150"/>
        <v>#VALUE!</v>
      </c>
    </row>
    <row r="374" spans="1:38" ht="13.8" thickBot="1" x14ac:dyDescent="0.3">
      <c r="A374" s="350"/>
      <c r="B374" s="351"/>
      <c r="C374" s="351"/>
      <c r="D374" s="560"/>
      <c r="E374" s="561"/>
      <c r="F374" s="351"/>
      <c r="G374" s="354"/>
      <c r="H374" s="357"/>
      <c r="I374" s="353"/>
      <c r="J374" s="354"/>
      <c r="K374" s="65"/>
      <c r="L374" s="61" t="str">
        <f t="shared" si="151"/>
        <v/>
      </c>
      <c r="M374" s="4" t="str">
        <f t="shared" si="152"/>
        <v/>
      </c>
      <c r="N374" s="4" t="str">
        <f>IF(U374&lt;MIN($D$5,$D$10),"",INDEX($U$35:$Z365,1,B374+1))</f>
        <v/>
      </c>
      <c r="O374" s="5" t="str">
        <f t="shared" si="153"/>
        <v/>
      </c>
      <c r="P374" s="5">
        <f t="shared" si="136"/>
        <v>0</v>
      </c>
      <c r="Q374" s="351"/>
      <c r="R374" s="351"/>
      <c r="S374" s="19" t="str">
        <f t="shared" si="156"/>
        <v/>
      </c>
      <c r="T374" s="62" t="str">
        <f t="shared" si="157"/>
        <v/>
      </c>
      <c r="U374" s="25">
        <f t="shared" si="137"/>
        <v>0</v>
      </c>
      <c r="V374" s="21">
        <f t="shared" si="138"/>
        <v>0</v>
      </c>
      <c r="W374" s="4" t="str">
        <f t="shared" si="139"/>
        <v/>
      </c>
      <c r="X374" s="4" t="e">
        <f t="shared" si="154"/>
        <v>#VALUE!</v>
      </c>
      <c r="Y374" s="4">
        <f t="shared" si="140"/>
        <v>0</v>
      </c>
      <c r="Z374" s="4">
        <f t="shared" si="155"/>
        <v>0</v>
      </c>
      <c r="AA374" s="4" t="e">
        <f t="shared" si="141"/>
        <v>#VALUE!</v>
      </c>
      <c r="AB374" s="4" t="e">
        <f t="shared" si="142"/>
        <v>#VALUE!</v>
      </c>
      <c r="AC374" s="4" t="e">
        <f t="shared" si="158"/>
        <v>#VALUE!</v>
      </c>
      <c r="AD374" s="4" t="e">
        <f t="shared" si="143"/>
        <v>#VALUE!</v>
      </c>
      <c r="AE374" s="4" t="e">
        <f t="shared" si="159"/>
        <v>#VALUE!</v>
      </c>
      <c r="AF374" s="4" t="e">
        <f t="shared" si="144"/>
        <v>#VALUE!</v>
      </c>
      <c r="AG374" s="4" t="e">
        <f t="shared" si="145"/>
        <v>#VALUE!</v>
      </c>
      <c r="AH374" s="4" t="e">
        <f t="shared" si="146"/>
        <v>#VALUE!</v>
      </c>
      <c r="AI374" s="4" t="e">
        <f t="shared" si="147"/>
        <v>#VALUE!</v>
      </c>
      <c r="AJ374" s="4" t="e">
        <f t="shared" si="148"/>
        <v>#VALUE!</v>
      </c>
      <c r="AK374" s="4" t="e">
        <f t="shared" si="149"/>
        <v>#VALUE!</v>
      </c>
      <c r="AL374" s="4" t="e">
        <f t="shared" si="150"/>
        <v>#VALUE!</v>
      </c>
    </row>
    <row r="375" spans="1:38" ht="13.8" thickBot="1" x14ac:dyDescent="0.3">
      <c r="A375" s="350"/>
      <c r="B375" s="351"/>
      <c r="C375" s="351"/>
      <c r="D375" s="560"/>
      <c r="E375" s="561"/>
      <c r="F375" s="351"/>
      <c r="G375" s="354"/>
      <c r="H375" s="357"/>
      <c r="I375" s="353"/>
      <c r="J375" s="354"/>
      <c r="K375" s="65"/>
      <c r="L375" s="61" t="str">
        <f t="shared" si="151"/>
        <v/>
      </c>
      <c r="M375" s="4" t="str">
        <f t="shared" si="152"/>
        <v/>
      </c>
      <c r="N375" s="4" t="str">
        <f>IF(U375&lt;MIN($D$5,$D$10),"",INDEX($U$35:$Z366,1,B375+1))</f>
        <v/>
      </c>
      <c r="O375" s="5" t="str">
        <f t="shared" si="153"/>
        <v/>
      </c>
      <c r="P375" s="5">
        <f t="shared" si="136"/>
        <v>0</v>
      </c>
      <c r="Q375" s="351"/>
      <c r="R375" s="351"/>
      <c r="S375" s="19" t="str">
        <f t="shared" si="156"/>
        <v/>
      </c>
      <c r="T375" s="62" t="str">
        <f t="shared" si="157"/>
        <v/>
      </c>
      <c r="U375" s="25">
        <f t="shared" si="137"/>
        <v>0</v>
      </c>
      <c r="V375" s="21">
        <f t="shared" si="138"/>
        <v>0</v>
      </c>
      <c r="W375" s="4" t="str">
        <f t="shared" si="139"/>
        <v/>
      </c>
      <c r="X375" s="4" t="e">
        <f t="shared" si="154"/>
        <v>#VALUE!</v>
      </c>
      <c r="Y375" s="4">
        <f t="shared" si="140"/>
        <v>0</v>
      </c>
      <c r="Z375" s="4">
        <f t="shared" si="155"/>
        <v>0</v>
      </c>
      <c r="AA375" s="4" t="e">
        <f t="shared" si="141"/>
        <v>#VALUE!</v>
      </c>
      <c r="AB375" s="4" t="e">
        <f t="shared" si="142"/>
        <v>#VALUE!</v>
      </c>
      <c r="AC375" s="4" t="e">
        <f t="shared" si="158"/>
        <v>#VALUE!</v>
      </c>
      <c r="AD375" s="4" t="e">
        <f t="shared" si="143"/>
        <v>#VALUE!</v>
      </c>
      <c r="AE375" s="4" t="e">
        <f t="shared" si="159"/>
        <v>#VALUE!</v>
      </c>
      <c r="AF375" s="4" t="e">
        <f t="shared" si="144"/>
        <v>#VALUE!</v>
      </c>
      <c r="AG375" s="4" t="e">
        <f t="shared" si="145"/>
        <v>#VALUE!</v>
      </c>
      <c r="AH375" s="4" t="e">
        <f t="shared" si="146"/>
        <v>#VALUE!</v>
      </c>
      <c r="AI375" s="4" t="e">
        <f t="shared" si="147"/>
        <v>#VALUE!</v>
      </c>
      <c r="AJ375" s="4" t="e">
        <f t="shared" si="148"/>
        <v>#VALUE!</v>
      </c>
      <c r="AK375" s="4" t="e">
        <f t="shared" si="149"/>
        <v>#VALUE!</v>
      </c>
      <c r="AL375" s="4" t="e">
        <f t="shared" si="150"/>
        <v>#VALUE!</v>
      </c>
    </row>
    <row r="376" spans="1:38" ht="13.8" thickBot="1" x14ac:dyDescent="0.3">
      <c r="A376" s="350"/>
      <c r="B376" s="351"/>
      <c r="C376" s="351"/>
      <c r="D376" s="560"/>
      <c r="E376" s="561"/>
      <c r="F376" s="351"/>
      <c r="G376" s="354"/>
      <c r="H376" s="357"/>
      <c r="I376" s="353"/>
      <c r="J376" s="354"/>
      <c r="K376" s="65"/>
      <c r="L376" s="61" t="str">
        <f t="shared" si="151"/>
        <v/>
      </c>
      <c r="M376" s="4" t="str">
        <f t="shared" si="152"/>
        <v/>
      </c>
      <c r="N376" s="4" t="str">
        <f>IF(U376&lt;MIN($D$5,$D$10),"",INDEX($U$35:$Z367,1,B376+1))</f>
        <v/>
      </c>
      <c r="O376" s="5" t="str">
        <f t="shared" si="153"/>
        <v/>
      </c>
      <c r="P376" s="5">
        <f t="shared" si="136"/>
        <v>0</v>
      </c>
      <c r="Q376" s="351"/>
      <c r="R376" s="351"/>
      <c r="S376" s="19" t="str">
        <f t="shared" si="156"/>
        <v/>
      </c>
      <c r="T376" s="62" t="str">
        <f t="shared" si="157"/>
        <v/>
      </c>
      <c r="U376" s="25">
        <f t="shared" si="137"/>
        <v>0</v>
      </c>
      <c r="V376" s="21">
        <f t="shared" si="138"/>
        <v>0</v>
      </c>
      <c r="W376" s="4" t="str">
        <f t="shared" si="139"/>
        <v/>
      </c>
      <c r="X376" s="4" t="e">
        <f t="shared" si="154"/>
        <v>#VALUE!</v>
      </c>
      <c r="Y376" s="4">
        <f t="shared" si="140"/>
        <v>0</v>
      </c>
      <c r="Z376" s="4">
        <f t="shared" si="155"/>
        <v>0</v>
      </c>
      <c r="AA376" s="4" t="e">
        <f t="shared" si="141"/>
        <v>#VALUE!</v>
      </c>
      <c r="AB376" s="4" t="e">
        <f t="shared" si="142"/>
        <v>#VALUE!</v>
      </c>
      <c r="AC376" s="4" t="e">
        <f t="shared" si="158"/>
        <v>#VALUE!</v>
      </c>
      <c r="AD376" s="4" t="e">
        <f t="shared" si="143"/>
        <v>#VALUE!</v>
      </c>
      <c r="AE376" s="4" t="e">
        <f t="shared" si="159"/>
        <v>#VALUE!</v>
      </c>
      <c r="AF376" s="4" t="e">
        <f t="shared" si="144"/>
        <v>#VALUE!</v>
      </c>
      <c r="AG376" s="4" t="e">
        <f t="shared" si="145"/>
        <v>#VALUE!</v>
      </c>
      <c r="AH376" s="4" t="e">
        <f t="shared" si="146"/>
        <v>#VALUE!</v>
      </c>
      <c r="AI376" s="4" t="e">
        <f t="shared" si="147"/>
        <v>#VALUE!</v>
      </c>
      <c r="AJ376" s="4" t="e">
        <f t="shared" si="148"/>
        <v>#VALUE!</v>
      </c>
      <c r="AK376" s="4" t="e">
        <f t="shared" si="149"/>
        <v>#VALUE!</v>
      </c>
      <c r="AL376" s="4" t="e">
        <f t="shared" si="150"/>
        <v>#VALUE!</v>
      </c>
    </row>
    <row r="377" spans="1:38" ht="13.8" thickBot="1" x14ac:dyDescent="0.3">
      <c r="A377" s="350"/>
      <c r="B377" s="351"/>
      <c r="C377" s="351"/>
      <c r="D377" s="560"/>
      <c r="E377" s="561"/>
      <c r="F377" s="351"/>
      <c r="G377" s="354"/>
      <c r="H377" s="357"/>
      <c r="I377" s="353"/>
      <c r="J377" s="354"/>
      <c r="K377" s="65"/>
      <c r="L377" s="61" t="str">
        <f t="shared" si="151"/>
        <v/>
      </c>
      <c r="M377" s="4" t="str">
        <f t="shared" si="152"/>
        <v/>
      </c>
      <c r="N377" s="4" t="str">
        <f>IF(U377&lt;MIN($D$5,$D$10),"",INDEX($U$35:$Z368,1,B377+1))</f>
        <v/>
      </c>
      <c r="O377" s="5" t="str">
        <f t="shared" si="153"/>
        <v/>
      </c>
      <c r="P377" s="5">
        <f t="shared" si="136"/>
        <v>0</v>
      </c>
      <c r="Q377" s="351"/>
      <c r="R377" s="351"/>
      <c r="S377" s="19" t="str">
        <f t="shared" si="156"/>
        <v/>
      </c>
      <c r="T377" s="62" t="str">
        <f t="shared" si="157"/>
        <v/>
      </c>
      <c r="U377" s="25">
        <f t="shared" si="137"/>
        <v>0</v>
      </c>
      <c r="V377" s="21">
        <f t="shared" si="138"/>
        <v>0</v>
      </c>
      <c r="W377" s="4" t="str">
        <f t="shared" si="139"/>
        <v/>
      </c>
      <c r="X377" s="4" t="e">
        <f t="shared" si="154"/>
        <v>#VALUE!</v>
      </c>
      <c r="Y377" s="4">
        <f t="shared" si="140"/>
        <v>0</v>
      </c>
      <c r="Z377" s="4">
        <f t="shared" si="155"/>
        <v>0</v>
      </c>
      <c r="AA377" s="4" t="e">
        <f t="shared" si="141"/>
        <v>#VALUE!</v>
      </c>
      <c r="AB377" s="4" t="e">
        <f t="shared" si="142"/>
        <v>#VALUE!</v>
      </c>
      <c r="AC377" s="4" t="e">
        <f t="shared" si="158"/>
        <v>#VALUE!</v>
      </c>
      <c r="AD377" s="4" t="e">
        <f t="shared" si="143"/>
        <v>#VALUE!</v>
      </c>
      <c r="AE377" s="4" t="e">
        <f t="shared" si="159"/>
        <v>#VALUE!</v>
      </c>
      <c r="AF377" s="4" t="e">
        <f t="shared" si="144"/>
        <v>#VALUE!</v>
      </c>
      <c r="AG377" s="4" t="e">
        <f t="shared" si="145"/>
        <v>#VALUE!</v>
      </c>
      <c r="AH377" s="4" t="e">
        <f t="shared" si="146"/>
        <v>#VALUE!</v>
      </c>
      <c r="AI377" s="4" t="e">
        <f t="shared" si="147"/>
        <v>#VALUE!</v>
      </c>
      <c r="AJ377" s="4" t="e">
        <f t="shared" si="148"/>
        <v>#VALUE!</v>
      </c>
      <c r="AK377" s="4" t="e">
        <f t="shared" si="149"/>
        <v>#VALUE!</v>
      </c>
      <c r="AL377" s="4" t="e">
        <f t="shared" si="150"/>
        <v>#VALUE!</v>
      </c>
    </row>
    <row r="378" spans="1:38" ht="13.8" thickBot="1" x14ac:dyDescent="0.3">
      <c r="A378" s="350"/>
      <c r="B378" s="351"/>
      <c r="C378" s="351"/>
      <c r="D378" s="560"/>
      <c r="E378" s="561"/>
      <c r="F378" s="351"/>
      <c r="G378" s="354"/>
      <c r="H378" s="357"/>
      <c r="I378" s="353"/>
      <c r="J378" s="354"/>
      <c r="K378" s="65"/>
      <c r="L378" s="61" t="str">
        <f t="shared" si="151"/>
        <v/>
      </c>
      <c r="M378" s="4" t="str">
        <f t="shared" si="152"/>
        <v/>
      </c>
      <c r="N378" s="4" t="str">
        <f>IF(U378&lt;MIN($D$5,$D$10),"",INDEX($U$35:$Z369,1,B378+1))</f>
        <v/>
      </c>
      <c r="O378" s="5" t="str">
        <f t="shared" si="153"/>
        <v/>
      </c>
      <c r="P378" s="5">
        <f t="shared" si="136"/>
        <v>0</v>
      </c>
      <c r="Q378" s="351"/>
      <c r="R378" s="351"/>
      <c r="S378" s="19" t="str">
        <f t="shared" si="156"/>
        <v/>
      </c>
      <c r="T378" s="62" t="str">
        <f t="shared" si="157"/>
        <v/>
      </c>
      <c r="U378" s="25">
        <f t="shared" si="137"/>
        <v>0</v>
      </c>
      <c r="V378" s="21">
        <f t="shared" si="138"/>
        <v>0</v>
      </c>
      <c r="W378" s="4" t="str">
        <f t="shared" si="139"/>
        <v/>
      </c>
      <c r="X378" s="4" t="e">
        <f t="shared" si="154"/>
        <v>#VALUE!</v>
      </c>
      <c r="Y378" s="4">
        <f t="shared" si="140"/>
        <v>0</v>
      </c>
      <c r="Z378" s="4">
        <f t="shared" si="155"/>
        <v>0</v>
      </c>
      <c r="AA378" s="4" t="e">
        <f t="shared" si="141"/>
        <v>#VALUE!</v>
      </c>
      <c r="AB378" s="4" t="e">
        <f t="shared" si="142"/>
        <v>#VALUE!</v>
      </c>
      <c r="AC378" s="4" t="e">
        <f t="shared" si="158"/>
        <v>#VALUE!</v>
      </c>
      <c r="AD378" s="4" t="e">
        <f t="shared" si="143"/>
        <v>#VALUE!</v>
      </c>
      <c r="AE378" s="4" t="e">
        <f t="shared" si="159"/>
        <v>#VALUE!</v>
      </c>
      <c r="AF378" s="4" t="e">
        <f t="shared" si="144"/>
        <v>#VALUE!</v>
      </c>
      <c r="AG378" s="4" t="e">
        <f t="shared" si="145"/>
        <v>#VALUE!</v>
      </c>
      <c r="AH378" s="4" t="e">
        <f t="shared" si="146"/>
        <v>#VALUE!</v>
      </c>
      <c r="AI378" s="4" t="e">
        <f t="shared" si="147"/>
        <v>#VALUE!</v>
      </c>
      <c r="AJ378" s="4" t="e">
        <f t="shared" si="148"/>
        <v>#VALUE!</v>
      </c>
      <c r="AK378" s="4" t="e">
        <f t="shared" si="149"/>
        <v>#VALUE!</v>
      </c>
      <c r="AL378" s="4" t="e">
        <f t="shared" si="150"/>
        <v>#VALUE!</v>
      </c>
    </row>
    <row r="379" spans="1:38" ht="13.8" thickBot="1" x14ac:dyDescent="0.3">
      <c r="A379" s="350"/>
      <c r="B379" s="351"/>
      <c r="C379" s="351"/>
      <c r="D379" s="560"/>
      <c r="E379" s="561"/>
      <c r="F379" s="351"/>
      <c r="G379" s="354"/>
      <c r="H379" s="357"/>
      <c r="I379" s="353"/>
      <c r="J379" s="354"/>
      <c r="K379" s="65"/>
      <c r="L379" s="61" t="str">
        <f t="shared" si="151"/>
        <v/>
      </c>
      <c r="M379" s="4" t="str">
        <f t="shared" si="152"/>
        <v/>
      </c>
      <c r="N379" s="4" t="str">
        <f>IF(U379&lt;MIN($D$5,$D$10),"",INDEX($U$35:$Z370,1,B379+1))</f>
        <v/>
      </c>
      <c r="O379" s="5" t="str">
        <f t="shared" si="153"/>
        <v/>
      </c>
      <c r="P379" s="5">
        <f t="shared" si="136"/>
        <v>0</v>
      </c>
      <c r="Q379" s="351"/>
      <c r="R379" s="351"/>
      <c r="S379" s="19" t="str">
        <f t="shared" si="156"/>
        <v/>
      </c>
      <c r="T379" s="62" t="str">
        <f t="shared" si="157"/>
        <v/>
      </c>
      <c r="U379" s="25">
        <f t="shared" si="137"/>
        <v>0</v>
      </c>
      <c r="V379" s="21">
        <f t="shared" si="138"/>
        <v>0</v>
      </c>
      <c r="W379" s="4" t="str">
        <f t="shared" si="139"/>
        <v/>
      </c>
      <c r="X379" s="4" t="e">
        <f t="shared" si="154"/>
        <v>#VALUE!</v>
      </c>
      <c r="Y379" s="4">
        <f t="shared" si="140"/>
        <v>0</v>
      </c>
      <c r="Z379" s="4">
        <f t="shared" si="155"/>
        <v>0</v>
      </c>
      <c r="AA379" s="4" t="e">
        <f t="shared" si="141"/>
        <v>#VALUE!</v>
      </c>
      <c r="AB379" s="4" t="e">
        <f t="shared" si="142"/>
        <v>#VALUE!</v>
      </c>
      <c r="AC379" s="4" t="e">
        <f t="shared" si="158"/>
        <v>#VALUE!</v>
      </c>
      <c r="AD379" s="4" t="e">
        <f t="shared" si="143"/>
        <v>#VALUE!</v>
      </c>
      <c r="AE379" s="4" t="e">
        <f t="shared" si="159"/>
        <v>#VALUE!</v>
      </c>
      <c r="AF379" s="4" t="e">
        <f t="shared" si="144"/>
        <v>#VALUE!</v>
      </c>
      <c r="AG379" s="4" t="e">
        <f t="shared" si="145"/>
        <v>#VALUE!</v>
      </c>
      <c r="AH379" s="4" t="e">
        <f t="shared" si="146"/>
        <v>#VALUE!</v>
      </c>
      <c r="AI379" s="4" t="e">
        <f t="shared" si="147"/>
        <v>#VALUE!</v>
      </c>
      <c r="AJ379" s="4" t="e">
        <f t="shared" si="148"/>
        <v>#VALUE!</v>
      </c>
      <c r="AK379" s="4" t="e">
        <f t="shared" si="149"/>
        <v>#VALUE!</v>
      </c>
      <c r="AL379" s="4" t="e">
        <f t="shared" si="150"/>
        <v>#VALUE!</v>
      </c>
    </row>
    <row r="380" spans="1:38" ht="13.8" thickBot="1" x14ac:dyDescent="0.3">
      <c r="A380" s="350"/>
      <c r="B380" s="351"/>
      <c r="C380" s="351"/>
      <c r="D380" s="560"/>
      <c r="E380" s="561"/>
      <c r="F380" s="351"/>
      <c r="G380" s="354"/>
      <c r="H380" s="357"/>
      <c r="I380" s="353"/>
      <c r="J380" s="354"/>
      <c r="K380" s="65"/>
      <c r="L380" s="61" t="str">
        <f t="shared" si="151"/>
        <v/>
      </c>
      <c r="M380" s="4" t="str">
        <f t="shared" si="152"/>
        <v/>
      </c>
      <c r="N380" s="4" t="str">
        <f>IF(U380&lt;MIN($D$5,$D$10),"",INDEX($U$35:$Z371,1,B380+1))</f>
        <v/>
      </c>
      <c r="O380" s="5" t="str">
        <f t="shared" si="153"/>
        <v/>
      </c>
      <c r="P380" s="5">
        <f t="shared" si="136"/>
        <v>0</v>
      </c>
      <c r="Q380" s="351"/>
      <c r="R380" s="351"/>
      <c r="S380" s="19" t="str">
        <f t="shared" si="156"/>
        <v/>
      </c>
      <c r="T380" s="62" t="str">
        <f t="shared" si="157"/>
        <v/>
      </c>
      <c r="U380" s="25">
        <f t="shared" si="137"/>
        <v>0</v>
      </c>
      <c r="V380" s="21">
        <f t="shared" si="138"/>
        <v>0</v>
      </c>
      <c r="W380" s="4" t="str">
        <f t="shared" si="139"/>
        <v/>
      </c>
      <c r="X380" s="4" t="e">
        <f t="shared" si="154"/>
        <v>#VALUE!</v>
      </c>
      <c r="Y380" s="4">
        <f t="shared" si="140"/>
        <v>0</v>
      </c>
      <c r="Z380" s="4">
        <f t="shared" si="155"/>
        <v>0</v>
      </c>
      <c r="AA380" s="4" t="e">
        <f t="shared" si="141"/>
        <v>#VALUE!</v>
      </c>
      <c r="AB380" s="4" t="e">
        <f t="shared" si="142"/>
        <v>#VALUE!</v>
      </c>
      <c r="AC380" s="4" t="e">
        <f t="shared" si="158"/>
        <v>#VALUE!</v>
      </c>
      <c r="AD380" s="4" t="e">
        <f t="shared" si="143"/>
        <v>#VALUE!</v>
      </c>
      <c r="AE380" s="4" t="e">
        <f t="shared" si="159"/>
        <v>#VALUE!</v>
      </c>
      <c r="AF380" s="4" t="e">
        <f t="shared" si="144"/>
        <v>#VALUE!</v>
      </c>
      <c r="AG380" s="4" t="e">
        <f t="shared" si="145"/>
        <v>#VALUE!</v>
      </c>
      <c r="AH380" s="4" t="e">
        <f t="shared" si="146"/>
        <v>#VALUE!</v>
      </c>
      <c r="AI380" s="4" t="e">
        <f t="shared" si="147"/>
        <v>#VALUE!</v>
      </c>
      <c r="AJ380" s="4" t="e">
        <f t="shared" si="148"/>
        <v>#VALUE!</v>
      </c>
      <c r="AK380" s="4" t="e">
        <f t="shared" si="149"/>
        <v>#VALUE!</v>
      </c>
      <c r="AL380" s="4" t="e">
        <f t="shared" si="150"/>
        <v>#VALUE!</v>
      </c>
    </row>
    <row r="381" spans="1:38" ht="13.8" thickBot="1" x14ac:dyDescent="0.3">
      <c r="A381" s="350"/>
      <c r="B381" s="351"/>
      <c r="C381" s="351"/>
      <c r="D381" s="560"/>
      <c r="E381" s="561"/>
      <c r="F381" s="351"/>
      <c r="G381" s="354"/>
      <c r="H381" s="357"/>
      <c r="I381" s="353"/>
      <c r="J381" s="354"/>
      <c r="K381" s="65"/>
      <c r="L381" s="61" t="str">
        <f t="shared" si="151"/>
        <v/>
      </c>
      <c r="M381" s="4" t="str">
        <f t="shared" si="152"/>
        <v/>
      </c>
      <c r="N381" s="4" t="str">
        <f>IF(U381&lt;MIN($D$5,$D$10),"",INDEX($U$35:$Z372,1,B381+1))</f>
        <v/>
      </c>
      <c r="O381" s="5" t="str">
        <f t="shared" si="153"/>
        <v/>
      </c>
      <c r="P381" s="5">
        <f t="shared" si="136"/>
        <v>0</v>
      </c>
      <c r="Q381" s="351"/>
      <c r="R381" s="351"/>
      <c r="S381" s="19" t="str">
        <f t="shared" si="156"/>
        <v/>
      </c>
      <c r="T381" s="62" t="str">
        <f t="shared" si="157"/>
        <v/>
      </c>
      <c r="U381" s="25">
        <f t="shared" si="137"/>
        <v>0</v>
      </c>
      <c r="V381" s="21">
        <f t="shared" si="138"/>
        <v>0</v>
      </c>
      <c r="W381" s="4" t="str">
        <f t="shared" si="139"/>
        <v/>
      </c>
      <c r="X381" s="4" t="e">
        <f t="shared" si="154"/>
        <v>#VALUE!</v>
      </c>
      <c r="Y381" s="4">
        <f t="shared" si="140"/>
        <v>0</v>
      </c>
      <c r="Z381" s="4">
        <f t="shared" si="155"/>
        <v>0</v>
      </c>
      <c r="AA381" s="4" t="e">
        <f t="shared" si="141"/>
        <v>#VALUE!</v>
      </c>
      <c r="AB381" s="4" t="e">
        <f t="shared" si="142"/>
        <v>#VALUE!</v>
      </c>
      <c r="AC381" s="4" t="e">
        <f t="shared" si="158"/>
        <v>#VALUE!</v>
      </c>
      <c r="AD381" s="4" t="e">
        <f t="shared" si="143"/>
        <v>#VALUE!</v>
      </c>
      <c r="AE381" s="4" t="e">
        <f t="shared" si="159"/>
        <v>#VALUE!</v>
      </c>
      <c r="AF381" s="4" t="e">
        <f t="shared" si="144"/>
        <v>#VALUE!</v>
      </c>
      <c r="AG381" s="4" t="e">
        <f t="shared" si="145"/>
        <v>#VALUE!</v>
      </c>
      <c r="AH381" s="4" t="e">
        <f t="shared" si="146"/>
        <v>#VALUE!</v>
      </c>
      <c r="AI381" s="4" t="e">
        <f t="shared" si="147"/>
        <v>#VALUE!</v>
      </c>
      <c r="AJ381" s="4" t="e">
        <f t="shared" si="148"/>
        <v>#VALUE!</v>
      </c>
      <c r="AK381" s="4" t="e">
        <f t="shared" si="149"/>
        <v>#VALUE!</v>
      </c>
      <c r="AL381" s="4" t="e">
        <f t="shared" si="150"/>
        <v>#VALUE!</v>
      </c>
    </row>
    <row r="382" spans="1:38" ht="13.8" thickBot="1" x14ac:dyDescent="0.3">
      <c r="A382" s="350"/>
      <c r="B382" s="351"/>
      <c r="C382" s="351"/>
      <c r="D382" s="560"/>
      <c r="E382" s="561"/>
      <c r="F382" s="351"/>
      <c r="G382" s="354"/>
      <c r="H382" s="357"/>
      <c r="I382" s="353"/>
      <c r="J382" s="354"/>
      <c r="K382" s="65"/>
      <c r="L382" s="61" t="str">
        <f t="shared" si="151"/>
        <v/>
      </c>
      <c r="M382" s="4" t="str">
        <f t="shared" si="152"/>
        <v/>
      </c>
      <c r="N382" s="4" t="str">
        <f>IF(U382&lt;MIN($D$5,$D$10),"",INDEX($U$35:$Z373,1,B382+1))</f>
        <v/>
      </c>
      <c r="O382" s="5" t="str">
        <f t="shared" si="153"/>
        <v/>
      </c>
      <c r="P382" s="5">
        <f t="shared" si="136"/>
        <v>0</v>
      </c>
      <c r="Q382" s="351"/>
      <c r="R382" s="351"/>
      <c r="S382" s="19" t="str">
        <f t="shared" si="156"/>
        <v/>
      </c>
      <c r="T382" s="62" t="str">
        <f t="shared" si="157"/>
        <v/>
      </c>
      <c r="U382" s="25">
        <f t="shared" si="137"/>
        <v>0</v>
      </c>
      <c r="V382" s="21">
        <f t="shared" si="138"/>
        <v>0</v>
      </c>
      <c r="W382" s="4" t="str">
        <f t="shared" si="139"/>
        <v/>
      </c>
      <c r="X382" s="4" t="e">
        <f t="shared" si="154"/>
        <v>#VALUE!</v>
      </c>
      <c r="Y382" s="4">
        <f t="shared" si="140"/>
        <v>0</v>
      </c>
      <c r="Z382" s="4">
        <f t="shared" si="155"/>
        <v>0</v>
      </c>
      <c r="AA382" s="4" t="e">
        <f t="shared" si="141"/>
        <v>#VALUE!</v>
      </c>
      <c r="AB382" s="4" t="e">
        <f t="shared" si="142"/>
        <v>#VALUE!</v>
      </c>
      <c r="AC382" s="4" t="e">
        <f t="shared" si="158"/>
        <v>#VALUE!</v>
      </c>
      <c r="AD382" s="4" t="e">
        <f t="shared" si="143"/>
        <v>#VALUE!</v>
      </c>
      <c r="AE382" s="4" t="e">
        <f t="shared" si="159"/>
        <v>#VALUE!</v>
      </c>
      <c r="AF382" s="4" t="e">
        <f t="shared" si="144"/>
        <v>#VALUE!</v>
      </c>
      <c r="AG382" s="4" t="e">
        <f t="shared" si="145"/>
        <v>#VALUE!</v>
      </c>
      <c r="AH382" s="4" t="e">
        <f t="shared" si="146"/>
        <v>#VALUE!</v>
      </c>
      <c r="AI382" s="4" t="e">
        <f t="shared" si="147"/>
        <v>#VALUE!</v>
      </c>
      <c r="AJ382" s="4" t="e">
        <f t="shared" si="148"/>
        <v>#VALUE!</v>
      </c>
      <c r="AK382" s="4" t="e">
        <f t="shared" si="149"/>
        <v>#VALUE!</v>
      </c>
      <c r="AL382" s="4" t="e">
        <f t="shared" si="150"/>
        <v>#VALUE!</v>
      </c>
    </row>
    <row r="383" spans="1:38" ht="13.8" thickBot="1" x14ac:dyDescent="0.3">
      <c r="A383" s="350"/>
      <c r="B383" s="351"/>
      <c r="C383" s="351"/>
      <c r="D383" s="560"/>
      <c r="E383" s="561"/>
      <c r="F383" s="351"/>
      <c r="G383" s="354"/>
      <c r="H383" s="357"/>
      <c r="I383" s="353"/>
      <c r="J383" s="354"/>
      <c r="K383" s="65"/>
      <c r="L383" s="61" t="str">
        <f t="shared" si="151"/>
        <v/>
      </c>
      <c r="M383" s="4" t="str">
        <f t="shared" si="152"/>
        <v/>
      </c>
      <c r="N383" s="4" t="str">
        <f>IF(U383&lt;MIN($D$5,$D$10),"",INDEX($U$35:$Z374,1,B383+1))</f>
        <v/>
      </c>
      <c r="O383" s="5" t="str">
        <f t="shared" si="153"/>
        <v/>
      </c>
      <c r="P383" s="5">
        <f t="shared" si="136"/>
        <v>0</v>
      </c>
      <c r="Q383" s="351"/>
      <c r="R383" s="351"/>
      <c r="S383" s="19" t="str">
        <f t="shared" si="156"/>
        <v/>
      </c>
      <c r="T383" s="62" t="str">
        <f t="shared" si="157"/>
        <v/>
      </c>
      <c r="U383" s="25">
        <f t="shared" si="137"/>
        <v>0</v>
      </c>
      <c r="V383" s="21">
        <f t="shared" si="138"/>
        <v>0</v>
      </c>
      <c r="W383" s="4" t="str">
        <f t="shared" si="139"/>
        <v/>
      </c>
      <c r="X383" s="4" t="e">
        <f t="shared" si="154"/>
        <v>#VALUE!</v>
      </c>
      <c r="Y383" s="4">
        <f t="shared" si="140"/>
        <v>0</v>
      </c>
      <c r="Z383" s="4">
        <f t="shared" si="155"/>
        <v>0</v>
      </c>
      <c r="AA383" s="4" t="e">
        <f t="shared" si="141"/>
        <v>#VALUE!</v>
      </c>
      <c r="AB383" s="4" t="e">
        <f t="shared" si="142"/>
        <v>#VALUE!</v>
      </c>
      <c r="AC383" s="4" t="e">
        <f t="shared" si="158"/>
        <v>#VALUE!</v>
      </c>
      <c r="AD383" s="4" t="e">
        <f t="shared" si="143"/>
        <v>#VALUE!</v>
      </c>
      <c r="AE383" s="4" t="e">
        <f t="shared" si="159"/>
        <v>#VALUE!</v>
      </c>
      <c r="AF383" s="4" t="e">
        <f t="shared" si="144"/>
        <v>#VALUE!</v>
      </c>
      <c r="AG383" s="4" t="e">
        <f t="shared" si="145"/>
        <v>#VALUE!</v>
      </c>
      <c r="AH383" s="4" t="e">
        <f t="shared" si="146"/>
        <v>#VALUE!</v>
      </c>
      <c r="AI383" s="4" t="e">
        <f t="shared" si="147"/>
        <v>#VALUE!</v>
      </c>
      <c r="AJ383" s="4" t="e">
        <f t="shared" si="148"/>
        <v>#VALUE!</v>
      </c>
      <c r="AK383" s="4" t="e">
        <f t="shared" si="149"/>
        <v>#VALUE!</v>
      </c>
      <c r="AL383" s="4" t="e">
        <f t="shared" si="150"/>
        <v>#VALUE!</v>
      </c>
    </row>
    <row r="384" spans="1:38" ht="13.8" thickBot="1" x14ac:dyDescent="0.3">
      <c r="A384" s="350"/>
      <c r="B384" s="351"/>
      <c r="C384" s="351"/>
      <c r="D384" s="560"/>
      <c r="E384" s="561"/>
      <c r="F384" s="351"/>
      <c r="G384" s="354"/>
      <c r="H384" s="357"/>
      <c r="I384" s="353"/>
      <c r="J384" s="354"/>
      <c r="K384" s="65"/>
      <c r="L384" s="61" t="str">
        <f t="shared" si="151"/>
        <v/>
      </c>
      <c r="M384" s="4" t="str">
        <f t="shared" si="152"/>
        <v/>
      </c>
      <c r="N384" s="4" t="str">
        <f>IF(U384&lt;MIN($D$5,$D$10),"",INDEX($U$35:$Z375,1,B384+1))</f>
        <v/>
      </c>
      <c r="O384" s="5" t="str">
        <f t="shared" si="153"/>
        <v/>
      </c>
      <c r="P384" s="5">
        <f t="shared" si="136"/>
        <v>0</v>
      </c>
      <c r="Q384" s="351"/>
      <c r="R384" s="351"/>
      <c r="S384" s="19" t="str">
        <f t="shared" si="156"/>
        <v/>
      </c>
      <c r="T384" s="62" t="str">
        <f t="shared" si="157"/>
        <v/>
      </c>
      <c r="U384" s="25">
        <f t="shared" si="137"/>
        <v>0</v>
      </c>
      <c r="V384" s="21">
        <f t="shared" si="138"/>
        <v>0</v>
      </c>
      <c r="W384" s="4" t="str">
        <f t="shared" si="139"/>
        <v/>
      </c>
      <c r="X384" s="4" t="e">
        <f t="shared" si="154"/>
        <v>#VALUE!</v>
      </c>
      <c r="Y384" s="4">
        <f t="shared" si="140"/>
        <v>0</v>
      </c>
      <c r="Z384" s="4">
        <f t="shared" si="155"/>
        <v>0</v>
      </c>
      <c r="AA384" s="4" t="e">
        <f t="shared" si="141"/>
        <v>#VALUE!</v>
      </c>
      <c r="AB384" s="4" t="e">
        <f t="shared" si="142"/>
        <v>#VALUE!</v>
      </c>
      <c r="AC384" s="4" t="e">
        <f t="shared" si="158"/>
        <v>#VALUE!</v>
      </c>
      <c r="AD384" s="4" t="e">
        <f t="shared" si="143"/>
        <v>#VALUE!</v>
      </c>
      <c r="AE384" s="4" t="e">
        <f t="shared" si="159"/>
        <v>#VALUE!</v>
      </c>
      <c r="AF384" s="4" t="e">
        <f t="shared" si="144"/>
        <v>#VALUE!</v>
      </c>
      <c r="AG384" s="4" t="e">
        <f t="shared" si="145"/>
        <v>#VALUE!</v>
      </c>
      <c r="AH384" s="4" t="e">
        <f t="shared" si="146"/>
        <v>#VALUE!</v>
      </c>
      <c r="AI384" s="4" t="e">
        <f t="shared" si="147"/>
        <v>#VALUE!</v>
      </c>
      <c r="AJ384" s="4" t="e">
        <f t="shared" si="148"/>
        <v>#VALUE!</v>
      </c>
      <c r="AK384" s="4" t="e">
        <f t="shared" si="149"/>
        <v>#VALUE!</v>
      </c>
      <c r="AL384" s="4" t="e">
        <f t="shared" si="150"/>
        <v>#VALUE!</v>
      </c>
    </row>
    <row r="385" spans="1:38" ht="13.8" thickBot="1" x14ac:dyDescent="0.3">
      <c r="A385" s="350"/>
      <c r="B385" s="351"/>
      <c r="C385" s="351"/>
      <c r="D385" s="560"/>
      <c r="E385" s="561"/>
      <c r="F385" s="351"/>
      <c r="G385" s="354"/>
      <c r="H385" s="357"/>
      <c r="I385" s="353"/>
      <c r="J385" s="354"/>
      <c r="K385" s="65"/>
      <c r="L385" s="61" t="str">
        <f t="shared" si="151"/>
        <v/>
      </c>
      <c r="M385" s="4" t="str">
        <f t="shared" si="152"/>
        <v/>
      </c>
      <c r="N385" s="4" t="str">
        <f>IF(U385&lt;MIN($D$5,$D$10),"",INDEX($U$35:$Z376,1,B385+1))</f>
        <v/>
      </c>
      <c r="O385" s="5" t="str">
        <f t="shared" si="153"/>
        <v/>
      </c>
      <c r="P385" s="5">
        <f t="shared" si="136"/>
        <v>0</v>
      </c>
      <c r="Q385" s="351"/>
      <c r="R385" s="351"/>
      <c r="S385" s="19" t="str">
        <f t="shared" si="156"/>
        <v/>
      </c>
      <c r="T385" s="62" t="str">
        <f t="shared" si="157"/>
        <v/>
      </c>
      <c r="U385" s="25">
        <f t="shared" si="137"/>
        <v>0</v>
      </c>
      <c r="V385" s="21">
        <f t="shared" si="138"/>
        <v>0</v>
      </c>
      <c r="W385" s="4" t="str">
        <f t="shared" si="139"/>
        <v/>
      </c>
      <c r="X385" s="4" t="e">
        <f t="shared" si="154"/>
        <v>#VALUE!</v>
      </c>
      <c r="Y385" s="4">
        <f t="shared" si="140"/>
        <v>0</v>
      </c>
      <c r="Z385" s="4">
        <f t="shared" si="155"/>
        <v>0</v>
      </c>
      <c r="AA385" s="4" t="e">
        <f t="shared" si="141"/>
        <v>#VALUE!</v>
      </c>
      <c r="AB385" s="4" t="e">
        <f t="shared" si="142"/>
        <v>#VALUE!</v>
      </c>
      <c r="AC385" s="4" t="e">
        <f t="shared" si="158"/>
        <v>#VALUE!</v>
      </c>
      <c r="AD385" s="4" t="e">
        <f t="shared" si="143"/>
        <v>#VALUE!</v>
      </c>
      <c r="AE385" s="4" t="e">
        <f t="shared" si="159"/>
        <v>#VALUE!</v>
      </c>
      <c r="AF385" s="4" t="e">
        <f t="shared" si="144"/>
        <v>#VALUE!</v>
      </c>
      <c r="AG385" s="4" t="e">
        <f t="shared" si="145"/>
        <v>#VALUE!</v>
      </c>
      <c r="AH385" s="4" t="e">
        <f t="shared" si="146"/>
        <v>#VALUE!</v>
      </c>
      <c r="AI385" s="4" t="e">
        <f t="shared" si="147"/>
        <v>#VALUE!</v>
      </c>
      <c r="AJ385" s="4" t="e">
        <f t="shared" si="148"/>
        <v>#VALUE!</v>
      </c>
      <c r="AK385" s="4" t="e">
        <f t="shared" si="149"/>
        <v>#VALUE!</v>
      </c>
      <c r="AL385" s="4" t="e">
        <f t="shared" si="150"/>
        <v>#VALUE!</v>
      </c>
    </row>
    <row r="386" spans="1:38" ht="13.8" thickBot="1" x14ac:dyDescent="0.3">
      <c r="A386" s="350"/>
      <c r="B386" s="351"/>
      <c r="C386" s="351"/>
      <c r="D386" s="560"/>
      <c r="E386" s="561"/>
      <c r="F386" s="351"/>
      <c r="G386" s="354"/>
      <c r="H386" s="357"/>
      <c r="I386" s="353"/>
      <c r="J386" s="354"/>
      <c r="K386" s="65"/>
      <c r="L386" s="61" t="str">
        <f t="shared" si="151"/>
        <v/>
      </c>
      <c r="M386" s="4" t="str">
        <f t="shared" si="152"/>
        <v/>
      </c>
      <c r="N386" s="4" t="str">
        <f>IF(U386&lt;MIN($D$5,$D$10),"",INDEX($U$35:$Z377,1,B386+1))</f>
        <v/>
      </c>
      <c r="O386" s="5" t="str">
        <f t="shared" si="153"/>
        <v/>
      </c>
      <c r="P386" s="5">
        <f t="shared" si="136"/>
        <v>0</v>
      </c>
      <c r="Q386" s="351"/>
      <c r="R386" s="351"/>
      <c r="S386" s="19" t="str">
        <f t="shared" si="156"/>
        <v/>
      </c>
      <c r="T386" s="62" t="str">
        <f t="shared" si="157"/>
        <v/>
      </c>
      <c r="U386" s="25">
        <f t="shared" si="137"/>
        <v>0</v>
      </c>
      <c r="V386" s="21">
        <f t="shared" si="138"/>
        <v>0</v>
      </c>
      <c r="W386" s="4" t="str">
        <f t="shared" si="139"/>
        <v/>
      </c>
      <c r="X386" s="4" t="e">
        <f t="shared" si="154"/>
        <v>#VALUE!</v>
      </c>
      <c r="Y386" s="4">
        <f t="shared" si="140"/>
        <v>0</v>
      </c>
      <c r="Z386" s="4">
        <f t="shared" si="155"/>
        <v>0</v>
      </c>
      <c r="AA386" s="4" t="e">
        <f t="shared" si="141"/>
        <v>#VALUE!</v>
      </c>
      <c r="AB386" s="4" t="e">
        <f t="shared" si="142"/>
        <v>#VALUE!</v>
      </c>
      <c r="AC386" s="4" t="e">
        <f t="shared" si="158"/>
        <v>#VALUE!</v>
      </c>
      <c r="AD386" s="4" t="e">
        <f t="shared" si="143"/>
        <v>#VALUE!</v>
      </c>
      <c r="AE386" s="4" t="e">
        <f t="shared" si="159"/>
        <v>#VALUE!</v>
      </c>
      <c r="AF386" s="4" t="e">
        <f t="shared" si="144"/>
        <v>#VALUE!</v>
      </c>
      <c r="AG386" s="4" t="e">
        <f t="shared" si="145"/>
        <v>#VALUE!</v>
      </c>
      <c r="AH386" s="4" t="e">
        <f t="shared" si="146"/>
        <v>#VALUE!</v>
      </c>
      <c r="AI386" s="4" t="e">
        <f t="shared" si="147"/>
        <v>#VALUE!</v>
      </c>
      <c r="AJ386" s="4" t="e">
        <f t="shared" si="148"/>
        <v>#VALUE!</v>
      </c>
      <c r="AK386" s="4" t="e">
        <f t="shared" si="149"/>
        <v>#VALUE!</v>
      </c>
      <c r="AL386" s="4" t="e">
        <f t="shared" si="150"/>
        <v>#VALUE!</v>
      </c>
    </row>
    <row r="387" spans="1:38" ht="13.8" thickBot="1" x14ac:dyDescent="0.3">
      <c r="A387" s="350"/>
      <c r="B387" s="351"/>
      <c r="C387" s="351"/>
      <c r="D387" s="560"/>
      <c r="E387" s="561"/>
      <c r="F387" s="351"/>
      <c r="G387" s="354"/>
      <c r="H387" s="357"/>
      <c r="I387" s="353"/>
      <c r="J387" s="354"/>
      <c r="K387" s="65"/>
      <c r="L387" s="61" t="str">
        <f t="shared" si="151"/>
        <v/>
      </c>
      <c r="M387" s="4" t="str">
        <f t="shared" si="152"/>
        <v/>
      </c>
      <c r="N387" s="4" t="str">
        <f>IF(U387&lt;MIN($D$5,$D$10),"",INDEX($U$35:$Z378,1,B387+1))</f>
        <v/>
      </c>
      <c r="O387" s="5" t="str">
        <f t="shared" si="153"/>
        <v/>
      </c>
      <c r="P387" s="5">
        <f t="shared" si="136"/>
        <v>0</v>
      </c>
      <c r="Q387" s="351"/>
      <c r="R387" s="351"/>
      <c r="S387" s="19" t="str">
        <f t="shared" si="156"/>
        <v/>
      </c>
      <c r="T387" s="62" t="str">
        <f t="shared" si="157"/>
        <v/>
      </c>
      <c r="U387" s="25">
        <f t="shared" si="137"/>
        <v>0</v>
      </c>
      <c r="V387" s="21">
        <f t="shared" si="138"/>
        <v>0</v>
      </c>
      <c r="W387" s="4" t="str">
        <f t="shared" si="139"/>
        <v/>
      </c>
      <c r="X387" s="4" t="e">
        <f t="shared" si="154"/>
        <v>#VALUE!</v>
      </c>
      <c r="Y387" s="4">
        <f t="shared" si="140"/>
        <v>0</v>
      </c>
      <c r="Z387" s="4">
        <f t="shared" si="155"/>
        <v>0</v>
      </c>
      <c r="AA387" s="4" t="e">
        <f t="shared" si="141"/>
        <v>#VALUE!</v>
      </c>
      <c r="AB387" s="4" t="e">
        <f t="shared" si="142"/>
        <v>#VALUE!</v>
      </c>
      <c r="AC387" s="4" t="e">
        <f t="shared" si="158"/>
        <v>#VALUE!</v>
      </c>
      <c r="AD387" s="4" t="e">
        <f t="shared" si="143"/>
        <v>#VALUE!</v>
      </c>
      <c r="AE387" s="4" t="e">
        <f t="shared" si="159"/>
        <v>#VALUE!</v>
      </c>
      <c r="AF387" s="4" t="e">
        <f t="shared" si="144"/>
        <v>#VALUE!</v>
      </c>
      <c r="AG387" s="4" t="e">
        <f t="shared" si="145"/>
        <v>#VALUE!</v>
      </c>
      <c r="AH387" s="4" t="e">
        <f t="shared" si="146"/>
        <v>#VALUE!</v>
      </c>
      <c r="AI387" s="4" t="e">
        <f t="shared" si="147"/>
        <v>#VALUE!</v>
      </c>
      <c r="AJ387" s="4" t="e">
        <f t="shared" si="148"/>
        <v>#VALUE!</v>
      </c>
      <c r="AK387" s="4" t="e">
        <f t="shared" si="149"/>
        <v>#VALUE!</v>
      </c>
      <c r="AL387" s="4" t="e">
        <f t="shared" si="150"/>
        <v>#VALUE!</v>
      </c>
    </row>
    <row r="388" spans="1:38" ht="13.8" thickBot="1" x14ac:dyDescent="0.3">
      <c r="A388" s="350"/>
      <c r="B388" s="351"/>
      <c r="C388" s="351"/>
      <c r="D388" s="560"/>
      <c r="E388" s="561"/>
      <c r="F388" s="351"/>
      <c r="G388" s="354"/>
      <c r="H388" s="357"/>
      <c r="I388" s="353"/>
      <c r="J388" s="354"/>
      <c r="K388" s="65"/>
      <c r="L388" s="61" t="str">
        <f t="shared" si="151"/>
        <v/>
      </c>
      <c r="M388" s="4" t="str">
        <f t="shared" si="152"/>
        <v/>
      </c>
      <c r="N388" s="4" t="str">
        <f>IF(U388&lt;MIN($D$5,$D$10),"",INDEX($U$35:$Z379,1,B388+1))</f>
        <v/>
      </c>
      <c r="O388" s="5" t="str">
        <f t="shared" si="153"/>
        <v/>
      </c>
      <c r="P388" s="5">
        <f t="shared" si="136"/>
        <v>0</v>
      </c>
      <c r="Q388" s="351"/>
      <c r="R388" s="351"/>
      <c r="S388" s="19" t="str">
        <f t="shared" si="156"/>
        <v/>
      </c>
      <c r="T388" s="62" t="str">
        <f t="shared" si="157"/>
        <v/>
      </c>
      <c r="U388" s="25">
        <f t="shared" si="137"/>
        <v>0</v>
      </c>
      <c r="V388" s="21">
        <f t="shared" si="138"/>
        <v>0</v>
      </c>
      <c r="W388" s="4" t="str">
        <f t="shared" si="139"/>
        <v/>
      </c>
      <c r="X388" s="4" t="e">
        <f t="shared" si="154"/>
        <v>#VALUE!</v>
      </c>
      <c r="Y388" s="4">
        <f t="shared" si="140"/>
        <v>0</v>
      </c>
      <c r="Z388" s="4">
        <f t="shared" si="155"/>
        <v>0</v>
      </c>
      <c r="AA388" s="4" t="e">
        <f t="shared" si="141"/>
        <v>#VALUE!</v>
      </c>
      <c r="AB388" s="4" t="e">
        <f t="shared" si="142"/>
        <v>#VALUE!</v>
      </c>
      <c r="AC388" s="4" t="e">
        <f t="shared" si="158"/>
        <v>#VALUE!</v>
      </c>
      <c r="AD388" s="4" t="e">
        <f t="shared" si="143"/>
        <v>#VALUE!</v>
      </c>
      <c r="AE388" s="4" t="e">
        <f t="shared" si="159"/>
        <v>#VALUE!</v>
      </c>
      <c r="AF388" s="4" t="e">
        <f t="shared" si="144"/>
        <v>#VALUE!</v>
      </c>
      <c r="AG388" s="4" t="e">
        <f t="shared" si="145"/>
        <v>#VALUE!</v>
      </c>
      <c r="AH388" s="4" t="e">
        <f t="shared" si="146"/>
        <v>#VALUE!</v>
      </c>
      <c r="AI388" s="4" t="e">
        <f t="shared" si="147"/>
        <v>#VALUE!</v>
      </c>
      <c r="AJ388" s="4" t="e">
        <f t="shared" si="148"/>
        <v>#VALUE!</v>
      </c>
      <c r="AK388" s="4" t="e">
        <f t="shared" si="149"/>
        <v>#VALUE!</v>
      </c>
      <c r="AL388" s="4" t="e">
        <f t="shared" si="150"/>
        <v>#VALUE!</v>
      </c>
    </row>
    <row r="389" spans="1:38" ht="13.8" thickBot="1" x14ac:dyDescent="0.3">
      <c r="A389" s="350"/>
      <c r="B389" s="351"/>
      <c r="C389" s="351"/>
      <c r="D389" s="560"/>
      <c r="E389" s="561"/>
      <c r="F389" s="351"/>
      <c r="G389" s="354"/>
      <c r="H389" s="357"/>
      <c r="I389" s="353"/>
      <c r="J389" s="354"/>
      <c r="K389" s="65"/>
      <c r="L389" s="61" t="str">
        <f t="shared" si="151"/>
        <v/>
      </c>
      <c r="M389" s="4" t="str">
        <f t="shared" si="152"/>
        <v/>
      </c>
      <c r="N389" s="4" t="str">
        <f>IF(U389&lt;MIN($D$5,$D$10),"",INDEX($U$35:$Z380,1,B389+1))</f>
        <v/>
      </c>
      <c r="O389" s="5" t="str">
        <f t="shared" si="153"/>
        <v/>
      </c>
      <c r="P389" s="5">
        <f t="shared" si="136"/>
        <v>0</v>
      </c>
      <c r="Q389" s="351"/>
      <c r="R389" s="351"/>
      <c r="S389" s="19" t="str">
        <f t="shared" si="156"/>
        <v/>
      </c>
      <c r="T389" s="62" t="str">
        <f t="shared" si="157"/>
        <v/>
      </c>
      <c r="U389" s="25">
        <f t="shared" si="137"/>
        <v>0</v>
      </c>
      <c r="V389" s="21">
        <f t="shared" si="138"/>
        <v>0</v>
      </c>
      <c r="W389" s="4" t="str">
        <f t="shared" si="139"/>
        <v/>
      </c>
      <c r="X389" s="4" t="e">
        <f t="shared" si="154"/>
        <v>#VALUE!</v>
      </c>
      <c r="Y389" s="4">
        <f t="shared" si="140"/>
        <v>0</v>
      </c>
      <c r="Z389" s="4">
        <f t="shared" si="155"/>
        <v>0</v>
      </c>
      <c r="AA389" s="4" t="e">
        <f t="shared" si="141"/>
        <v>#VALUE!</v>
      </c>
      <c r="AB389" s="4" t="e">
        <f t="shared" si="142"/>
        <v>#VALUE!</v>
      </c>
      <c r="AC389" s="4" t="e">
        <f t="shared" si="158"/>
        <v>#VALUE!</v>
      </c>
      <c r="AD389" s="4" t="e">
        <f t="shared" si="143"/>
        <v>#VALUE!</v>
      </c>
      <c r="AE389" s="4" t="e">
        <f t="shared" si="159"/>
        <v>#VALUE!</v>
      </c>
      <c r="AF389" s="4" t="e">
        <f t="shared" si="144"/>
        <v>#VALUE!</v>
      </c>
      <c r="AG389" s="4" t="e">
        <f t="shared" si="145"/>
        <v>#VALUE!</v>
      </c>
      <c r="AH389" s="4" t="e">
        <f t="shared" si="146"/>
        <v>#VALUE!</v>
      </c>
      <c r="AI389" s="4" t="e">
        <f t="shared" si="147"/>
        <v>#VALUE!</v>
      </c>
      <c r="AJ389" s="4" t="e">
        <f t="shared" si="148"/>
        <v>#VALUE!</v>
      </c>
      <c r="AK389" s="4" t="e">
        <f t="shared" si="149"/>
        <v>#VALUE!</v>
      </c>
      <c r="AL389" s="4" t="e">
        <f t="shared" si="150"/>
        <v>#VALUE!</v>
      </c>
    </row>
    <row r="390" spans="1:38" ht="13.8" thickBot="1" x14ac:dyDescent="0.3">
      <c r="A390" s="350"/>
      <c r="B390" s="351"/>
      <c r="C390" s="351"/>
      <c r="D390" s="560"/>
      <c r="E390" s="561"/>
      <c r="F390" s="351"/>
      <c r="G390" s="354"/>
      <c r="H390" s="357"/>
      <c r="I390" s="353"/>
      <c r="J390" s="354"/>
      <c r="K390" s="65"/>
      <c r="L390" s="61" t="str">
        <f t="shared" si="151"/>
        <v/>
      </c>
      <c r="M390" s="4" t="str">
        <f t="shared" si="152"/>
        <v/>
      </c>
      <c r="N390" s="4" t="str">
        <f>IF(U390&lt;MIN($D$5,$D$10),"",INDEX($U$35:$Z381,1,B390+1))</f>
        <v/>
      </c>
      <c r="O390" s="5" t="str">
        <f t="shared" si="153"/>
        <v/>
      </c>
      <c r="P390" s="5">
        <f t="shared" si="136"/>
        <v>0</v>
      </c>
      <c r="Q390" s="351"/>
      <c r="R390" s="351"/>
      <c r="S390" s="19" t="str">
        <f t="shared" si="156"/>
        <v/>
      </c>
      <c r="T390" s="62" t="str">
        <f t="shared" si="157"/>
        <v/>
      </c>
      <c r="U390" s="25">
        <f t="shared" si="137"/>
        <v>0</v>
      </c>
      <c r="V390" s="21">
        <f t="shared" si="138"/>
        <v>0</v>
      </c>
      <c r="W390" s="4" t="str">
        <f t="shared" si="139"/>
        <v/>
      </c>
      <c r="X390" s="4" t="e">
        <f t="shared" si="154"/>
        <v>#VALUE!</v>
      </c>
      <c r="Y390" s="4">
        <f t="shared" si="140"/>
        <v>0</v>
      </c>
      <c r="Z390" s="4">
        <f t="shared" si="155"/>
        <v>0</v>
      </c>
      <c r="AA390" s="4" t="e">
        <f t="shared" si="141"/>
        <v>#VALUE!</v>
      </c>
      <c r="AB390" s="4" t="e">
        <f t="shared" si="142"/>
        <v>#VALUE!</v>
      </c>
      <c r="AC390" s="4" t="e">
        <f t="shared" si="158"/>
        <v>#VALUE!</v>
      </c>
      <c r="AD390" s="4" t="e">
        <f t="shared" si="143"/>
        <v>#VALUE!</v>
      </c>
      <c r="AE390" s="4" t="e">
        <f t="shared" si="159"/>
        <v>#VALUE!</v>
      </c>
      <c r="AF390" s="4" t="e">
        <f t="shared" si="144"/>
        <v>#VALUE!</v>
      </c>
      <c r="AG390" s="4" t="e">
        <f t="shared" si="145"/>
        <v>#VALUE!</v>
      </c>
      <c r="AH390" s="4" t="e">
        <f t="shared" si="146"/>
        <v>#VALUE!</v>
      </c>
      <c r="AI390" s="4" t="e">
        <f t="shared" si="147"/>
        <v>#VALUE!</v>
      </c>
      <c r="AJ390" s="4" t="e">
        <f t="shared" si="148"/>
        <v>#VALUE!</v>
      </c>
      <c r="AK390" s="4" t="e">
        <f t="shared" si="149"/>
        <v>#VALUE!</v>
      </c>
      <c r="AL390" s="4" t="e">
        <f t="shared" si="150"/>
        <v>#VALUE!</v>
      </c>
    </row>
    <row r="391" spans="1:38" ht="13.8" thickBot="1" x14ac:dyDescent="0.3">
      <c r="A391" s="350"/>
      <c r="B391" s="351"/>
      <c r="C391" s="351"/>
      <c r="D391" s="560"/>
      <c r="E391" s="561"/>
      <c r="F391" s="351"/>
      <c r="G391" s="354"/>
      <c r="H391" s="357"/>
      <c r="I391" s="353"/>
      <c r="J391" s="354"/>
      <c r="K391" s="65"/>
      <c r="L391" s="61" t="str">
        <f t="shared" si="151"/>
        <v/>
      </c>
      <c r="M391" s="4" t="str">
        <f t="shared" si="152"/>
        <v/>
      </c>
      <c r="N391" s="4" t="str">
        <f>IF(U391&lt;MIN($D$5,$D$10),"",INDEX($U$35:$Z382,1,B391+1))</f>
        <v/>
      </c>
      <c r="O391" s="5" t="str">
        <f t="shared" si="153"/>
        <v/>
      </c>
      <c r="P391" s="5">
        <f t="shared" si="136"/>
        <v>0</v>
      </c>
      <c r="Q391" s="351"/>
      <c r="R391" s="351"/>
      <c r="S391" s="19" t="str">
        <f t="shared" si="156"/>
        <v/>
      </c>
      <c r="T391" s="62" t="str">
        <f t="shared" si="157"/>
        <v/>
      </c>
      <c r="U391" s="25">
        <f t="shared" si="137"/>
        <v>0</v>
      </c>
      <c r="V391" s="21">
        <f t="shared" si="138"/>
        <v>0</v>
      </c>
      <c r="W391" s="4" t="str">
        <f t="shared" si="139"/>
        <v/>
      </c>
      <c r="X391" s="4" t="e">
        <f t="shared" si="154"/>
        <v>#VALUE!</v>
      </c>
      <c r="Y391" s="4">
        <f t="shared" si="140"/>
        <v>0</v>
      </c>
      <c r="Z391" s="4">
        <f t="shared" si="155"/>
        <v>0</v>
      </c>
      <c r="AA391" s="4" t="e">
        <f t="shared" si="141"/>
        <v>#VALUE!</v>
      </c>
      <c r="AB391" s="4" t="e">
        <f t="shared" si="142"/>
        <v>#VALUE!</v>
      </c>
      <c r="AC391" s="4" t="e">
        <f t="shared" si="158"/>
        <v>#VALUE!</v>
      </c>
      <c r="AD391" s="4" t="e">
        <f t="shared" si="143"/>
        <v>#VALUE!</v>
      </c>
      <c r="AE391" s="4" t="e">
        <f t="shared" si="159"/>
        <v>#VALUE!</v>
      </c>
      <c r="AF391" s="4" t="e">
        <f t="shared" si="144"/>
        <v>#VALUE!</v>
      </c>
      <c r="AG391" s="4" t="e">
        <f t="shared" si="145"/>
        <v>#VALUE!</v>
      </c>
      <c r="AH391" s="4" t="e">
        <f t="shared" si="146"/>
        <v>#VALUE!</v>
      </c>
      <c r="AI391" s="4" t="e">
        <f t="shared" si="147"/>
        <v>#VALUE!</v>
      </c>
      <c r="AJ391" s="4" t="e">
        <f t="shared" si="148"/>
        <v>#VALUE!</v>
      </c>
      <c r="AK391" s="4" t="e">
        <f t="shared" si="149"/>
        <v>#VALUE!</v>
      </c>
      <c r="AL391" s="4" t="e">
        <f t="shared" si="150"/>
        <v>#VALUE!</v>
      </c>
    </row>
    <row r="392" spans="1:38" ht="13.8" thickBot="1" x14ac:dyDescent="0.3">
      <c r="A392" s="350"/>
      <c r="B392" s="351"/>
      <c r="C392" s="351"/>
      <c r="D392" s="560"/>
      <c r="E392" s="561"/>
      <c r="F392" s="351"/>
      <c r="G392" s="354"/>
      <c r="H392" s="357"/>
      <c r="I392" s="353"/>
      <c r="J392" s="354"/>
      <c r="K392" s="65"/>
      <c r="L392" s="61" t="str">
        <f t="shared" si="151"/>
        <v/>
      </c>
      <c r="M392" s="4" t="str">
        <f t="shared" si="152"/>
        <v/>
      </c>
      <c r="N392" s="4" t="str">
        <f>IF(U392&lt;MIN($D$5,$D$10),"",INDEX($U$35:$Z383,1,B392+1))</f>
        <v/>
      </c>
      <c r="O392" s="5" t="str">
        <f t="shared" si="153"/>
        <v/>
      </c>
      <c r="P392" s="5">
        <f t="shared" si="136"/>
        <v>0</v>
      </c>
      <c r="Q392" s="351"/>
      <c r="R392" s="351"/>
      <c r="S392" s="19" t="str">
        <f t="shared" si="156"/>
        <v/>
      </c>
      <c r="T392" s="62" t="str">
        <f t="shared" si="157"/>
        <v/>
      </c>
      <c r="U392" s="25">
        <f t="shared" si="137"/>
        <v>0</v>
      </c>
      <c r="V392" s="21">
        <f t="shared" si="138"/>
        <v>0</v>
      </c>
      <c r="W392" s="4" t="str">
        <f t="shared" si="139"/>
        <v/>
      </c>
      <c r="X392" s="4" t="e">
        <f t="shared" si="154"/>
        <v>#VALUE!</v>
      </c>
      <c r="Y392" s="4">
        <f t="shared" si="140"/>
        <v>0</v>
      </c>
      <c r="Z392" s="4">
        <f t="shared" si="155"/>
        <v>0</v>
      </c>
      <c r="AA392" s="4" t="e">
        <f t="shared" si="141"/>
        <v>#VALUE!</v>
      </c>
      <c r="AB392" s="4" t="e">
        <f t="shared" si="142"/>
        <v>#VALUE!</v>
      </c>
      <c r="AC392" s="4" t="e">
        <f t="shared" si="158"/>
        <v>#VALUE!</v>
      </c>
      <c r="AD392" s="4" t="e">
        <f t="shared" si="143"/>
        <v>#VALUE!</v>
      </c>
      <c r="AE392" s="4" t="e">
        <f t="shared" si="159"/>
        <v>#VALUE!</v>
      </c>
      <c r="AF392" s="4" t="e">
        <f t="shared" si="144"/>
        <v>#VALUE!</v>
      </c>
      <c r="AG392" s="4" t="e">
        <f t="shared" si="145"/>
        <v>#VALUE!</v>
      </c>
      <c r="AH392" s="4" t="e">
        <f t="shared" si="146"/>
        <v>#VALUE!</v>
      </c>
      <c r="AI392" s="4" t="e">
        <f t="shared" si="147"/>
        <v>#VALUE!</v>
      </c>
      <c r="AJ392" s="4" t="e">
        <f t="shared" si="148"/>
        <v>#VALUE!</v>
      </c>
      <c r="AK392" s="4" t="e">
        <f t="shared" si="149"/>
        <v>#VALUE!</v>
      </c>
      <c r="AL392" s="4" t="e">
        <f t="shared" si="150"/>
        <v>#VALUE!</v>
      </c>
    </row>
    <row r="393" spans="1:38" ht="13.8" thickBot="1" x14ac:dyDescent="0.3">
      <c r="A393" s="350"/>
      <c r="B393" s="351"/>
      <c r="C393" s="351"/>
      <c r="D393" s="560"/>
      <c r="E393" s="561"/>
      <c r="F393" s="351"/>
      <c r="G393" s="354"/>
      <c r="H393" s="357"/>
      <c r="I393" s="353"/>
      <c r="J393" s="354"/>
      <c r="K393" s="65"/>
      <c r="L393" s="61" t="str">
        <f t="shared" si="151"/>
        <v/>
      </c>
      <c r="M393" s="4" t="str">
        <f t="shared" si="152"/>
        <v/>
      </c>
      <c r="N393" s="4" t="str">
        <f>IF(U393&lt;MIN($D$5,$D$10),"",INDEX($U$35:$Z384,1,B393+1))</f>
        <v/>
      </c>
      <c r="O393" s="5" t="str">
        <f t="shared" si="153"/>
        <v/>
      </c>
      <c r="P393" s="5">
        <f t="shared" si="136"/>
        <v>0</v>
      </c>
      <c r="Q393" s="351"/>
      <c r="R393" s="351"/>
      <c r="S393" s="19" t="str">
        <f t="shared" si="156"/>
        <v/>
      </c>
      <c r="T393" s="62" t="str">
        <f t="shared" si="157"/>
        <v/>
      </c>
      <c r="U393" s="25">
        <f t="shared" si="137"/>
        <v>0</v>
      </c>
      <c r="V393" s="21">
        <f t="shared" si="138"/>
        <v>0</v>
      </c>
      <c r="W393" s="4" t="str">
        <f t="shared" si="139"/>
        <v/>
      </c>
      <c r="X393" s="4" t="e">
        <f t="shared" si="154"/>
        <v>#VALUE!</v>
      </c>
      <c r="Y393" s="4">
        <f t="shared" si="140"/>
        <v>0</v>
      </c>
      <c r="Z393" s="4">
        <f t="shared" si="155"/>
        <v>0</v>
      </c>
      <c r="AA393" s="4" t="e">
        <f t="shared" si="141"/>
        <v>#VALUE!</v>
      </c>
      <c r="AB393" s="4" t="e">
        <f t="shared" si="142"/>
        <v>#VALUE!</v>
      </c>
      <c r="AC393" s="4" t="e">
        <f t="shared" si="158"/>
        <v>#VALUE!</v>
      </c>
      <c r="AD393" s="4" t="e">
        <f t="shared" si="143"/>
        <v>#VALUE!</v>
      </c>
      <c r="AE393" s="4" t="e">
        <f t="shared" si="159"/>
        <v>#VALUE!</v>
      </c>
      <c r="AF393" s="4" t="e">
        <f t="shared" si="144"/>
        <v>#VALUE!</v>
      </c>
      <c r="AG393" s="4" t="e">
        <f t="shared" si="145"/>
        <v>#VALUE!</v>
      </c>
      <c r="AH393" s="4" t="e">
        <f t="shared" si="146"/>
        <v>#VALUE!</v>
      </c>
      <c r="AI393" s="4" t="e">
        <f t="shared" si="147"/>
        <v>#VALUE!</v>
      </c>
      <c r="AJ393" s="4" t="e">
        <f t="shared" si="148"/>
        <v>#VALUE!</v>
      </c>
      <c r="AK393" s="4" t="e">
        <f t="shared" si="149"/>
        <v>#VALUE!</v>
      </c>
      <c r="AL393" s="4" t="e">
        <f t="shared" si="150"/>
        <v>#VALUE!</v>
      </c>
    </row>
    <row r="394" spans="1:38" ht="13.8" thickBot="1" x14ac:dyDescent="0.3">
      <c r="A394" s="350"/>
      <c r="B394" s="351"/>
      <c r="C394" s="351"/>
      <c r="D394" s="560"/>
      <c r="E394" s="561"/>
      <c r="F394" s="351"/>
      <c r="G394" s="354"/>
      <c r="H394" s="357"/>
      <c r="I394" s="353"/>
      <c r="J394" s="354"/>
      <c r="K394" s="65"/>
      <c r="L394" s="61" t="str">
        <f t="shared" si="151"/>
        <v/>
      </c>
      <c r="M394" s="4" t="str">
        <f t="shared" si="152"/>
        <v/>
      </c>
      <c r="N394" s="4" t="str">
        <f>IF(U394&lt;MIN($D$5,$D$10),"",INDEX($U$35:$Z385,1,B394+1))</f>
        <v/>
      </c>
      <c r="O394" s="5" t="str">
        <f t="shared" si="153"/>
        <v/>
      </c>
      <c r="P394" s="5">
        <f t="shared" si="136"/>
        <v>0</v>
      </c>
      <c r="Q394" s="351"/>
      <c r="R394" s="351"/>
      <c r="S394" s="19" t="str">
        <f t="shared" si="156"/>
        <v/>
      </c>
      <c r="T394" s="62" t="str">
        <f t="shared" si="157"/>
        <v/>
      </c>
      <c r="U394" s="25">
        <f t="shared" si="137"/>
        <v>0</v>
      </c>
      <c r="V394" s="21">
        <f t="shared" si="138"/>
        <v>0</v>
      </c>
      <c r="W394" s="4" t="str">
        <f t="shared" si="139"/>
        <v/>
      </c>
      <c r="X394" s="4" t="e">
        <f t="shared" si="154"/>
        <v>#VALUE!</v>
      </c>
      <c r="Y394" s="4">
        <f t="shared" si="140"/>
        <v>0</v>
      </c>
      <c r="Z394" s="4">
        <f t="shared" si="155"/>
        <v>0</v>
      </c>
      <c r="AA394" s="4" t="e">
        <f t="shared" si="141"/>
        <v>#VALUE!</v>
      </c>
      <c r="AB394" s="4" t="e">
        <f t="shared" si="142"/>
        <v>#VALUE!</v>
      </c>
      <c r="AC394" s="4" t="e">
        <f t="shared" si="158"/>
        <v>#VALUE!</v>
      </c>
      <c r="AD394" s="4" t="e">
        <f t="shared" si="143"/>
        <v>#VALUE!</v>
      </c>
      <c r="AE394" s="4" t="e">
        <f t="shared" si="159"/>
        <v>#VALUE!</v>
      </c>
      <c r="AF394" s="4" t="e">
        <f t="shared" si="144"/>
        <v>#VALUE!</v>
      </c>
      <c r="AG394" s="4" t="e">
        <f t="shared" si="145"/>
        <v>#VALUE!</v>
      </c>
      <c r="AH394" s="4" t="e">
        <f t="shared" si="146"/>
        <v>#VALUE!</v>
      </c>
      <c r="AI394" s="4" t="e">
        <f t="shared" si="147"/>
        <v>#VALUE!</v>
      </c>
      <c r="AJ394" s="4" t="e">
        <f t="shared" si="148"/>
        <v>#VALUE!</v>
      </c>
      <c r="AK394" s="4" t="e">
        <f t="shared" si="149"/>
        <v>#VALUE!</v>
      </c>
      <c r="AL394" s="4" t="e">
        <f t="shared" si="150"/>
        <v>#VALUE!</v>
      </c>
    </row>
    <row r="395" spans="1:38" ht="13.8" thickBot="1" x14ac:dyDescent="0.3">
      <c r="A395" s="350"/>
      <c r="B395" s="351"/>
      <c r="C395" s="351"/>
      <c r="D395" s="560"/>
      <c r="E395" s="561"/>
      <c r="F395" s="351"/>
      <c r="G395" s="354"/>
      <c r="H395" s="357"/>
      <c r="I395" s="353"/>
      <c r="J395" s="354"/>
      <c r="K395" s="65"/>
      <c r="L395" s="61" t="str">
        <f t="shared" si="151"/>
        <v/>
      </c>
      <c r="M395" s="4" t="str">
        <f t="shared" si="152"/>
        <v/>
      </c>
      <c r="N395" s="4" t="str">
        <f>IF(U395&lt;MIN($D$5,$D$10),"",INDEX($U$35:$Z386,1,B395+1))</f>
        <v/>
      </c>
      <c r="O395" s="5" t="str">
        <f t="shared" si="153"/>
        <v/>
      </c>
      <c r="P395" s="5">
        <f t="shared" si="136"/>
        <v>0</v>
      </c>
      <c r="Q395" s="351"/>
      <c r="R395" s="351"/>
      <c r="S395" s="19" t="str">
        <f t="shared" si="156"/>
        <v/>
      </c>
      <c r="T395" s="62" t="str">
        <f t="shared" si="157"/>
        <v/>
      </c>
      <c r="U395" s="25">
        <f t="shared" si="137"/>
        <v>0</v>
      </c>
      <c r="V395" s="21">
        <f t="shared" si="138"/>
        <v>0</v>
      </c>
      <c r="W395" s="4" t="str">
        <f t="shared" si="139"/>
        <v/>
      </c>
      <c r="X395" s="4" t="e">
        <f t="shared" si="154"/>
        <v>#VALUE!</v>
      </c>
      <c r="Y395" s="4">
        <f t="shared" si="140"/>
        <v>0</v>
      </c>
      <c r="Z395" s="4">
        <f t="shared" si="155"/>
        <v>0</v>
      </c>
      <c r="AA395" s="4" t="e">
        <f t="shared" si="141"/>
        <v>#VALUE!</v>
      </c>
      <c r="AB395" s="4" t="e">
        <f t="shared" si="142"/>
        <v>#VALUE!</v>
      </c>
      <c r="AC395" s="4" t="e">
        <f t="shared" si="158"/>
        <v>#VALUE!</v>
      </c>
      <c r="AD395" s="4" t="e">
        <f t="shared" si="143"/>
        <v>#VALUE!</v>
      </c>
      <c r="AE395" s="4" t="e">
        <f t="shared" si="159"/>
        <v>#VALUE!</v>
      </c>
      <c r="AF395" s="4" t="e">
        <f t="shared" si="144"/>
        <v>#VALUE!</v>
      </c>
      <c r="AG395" s="4" t="e">
        <f t="shared" si="145"/>
        <v>#VALUE!</v>
      </c>
      <c r="AH395" s="4" t="e">
        <f t="shared" si="146"/>
        <v>#VALUE!</v>
      </c>
      <c r="AI395" s="4" t="e">
        <f t="shared" si="147"/>
        <v>#VALUE!</v>
      </c>
      <c r="AJ395" s="4" t="e">
        <f t="shared" si="148"/>
        <v>#VALUE!</v>
      </c>
      <c r="AK395" s="4" t="e">
        <f t="shared" si="149"/>
        <v>#VALUE!</v>
      </c>
      <c r="AL395" s="4" t="e">
        <f t="shared" si="150"/>
        <v>#VALUE!</v>
      </c>
    </row>
    <row r="396" spans="1:38" ht="13.8" thickBot="1" x14ac:dyDescent="0.3">
      <c r="A396" s="350"/>
      <c r="B396" s="351"/>
      <c r="C396" s="351"/>
      <c r="D396" s="560"/>
      <c r="E396" s="561"/>
      <c r="F396" s="351"/>
      <c r="G396" s="354"/>
      <c r="H396" s="357"/>
      <c r="I396" s="353"/>
      <c r="J396" s="354"/>
      <c r="K396" s="65"/>
      <c r="L396" s="61" t="str">
        <f t="shared" si="151"/>
        <v/>
      </c>
      <c r="M396" s="4" t="str">
        <f t="shared" si="152"/>
        <v/>
      </c>
      <c r="N396" s="4" t="str">
        <f>IF(U396&lt;MIN($D$5,$D$10),"",INDEX($U$35:$Z387,1,B396+1))</f>
        <v/>
      </c>
      <c r="O396" s="5" t="str">
        <f t="shared" si="153"/>
        <v/>
      </c>
      <c r="P396" s="5">
        <f t="shared" si="136"/>
        <v>0</v>
      </c>
      <c r="Q396" s="351"/>
      <c r="R396" s="351"/>
      <c r="S396" s="19" t="str">
        <f t="shared" si="156"/>
        <v/>
      </c>
      <c r="T396" s="62" t="str">
        <f t="shared" si="157"/>
        <v/>
      </c>
      <c r="U396" s="25">
        <f t="shared" si="137"/>
        <v>0</v>
      </c>
      <c r="V396" s="21">
        <f t="shared" si="138"/>
        <v>0</v>
      </c>
      <c r="W396" s="4" t="str">
        <f t="shared" si="139"/>
        <v/>
      </c>
      <c r="X396" s="4" t="e">
        <f t="shared" si="154"/>
        <v>#VALUE!</v>
      </c>
      <c r="Y396" s="4">
        <f t="shared" si="140"/>
        <v>0</v>
      </c>
      <c r="Z396" s="4">
        <f t="shared" si="155"/>
        <v>0</v>
      </c>
      <c r="AA396" s="4" t="e">
        <f t="shared" si="141"/>
        <v>#VALUE!</v>
      </c>
      <c r="AB396" s="4" t="e">
        <f t="shared" si="142"/>
        <v>#VALUE!</v>
      </c>
      <c r="AC396" s="4" t="e">
        <f t="shared" si="158"/>
        <v>#VALUE!</v>
      </c>
      <c r="AD396" s="4" t="e">
        <f t="shared" si="143"/>
        <v>#VALUE!</v>
      </c>
      <c r="AE396" s="4" t="e">
        <f t="shared" si="159"/>
        <v>#VALUE!</v>
      </c>
      <c r="AF396" s="4" t="e">
        <f t="shared" si="144"/>
        <v>#VALUE!</v>
      </c>
      <c r="AG396" s="4" t="e">
        <f t="shared" si="145"/>
        <v>#VALUE!</v>
      </c>
      <c r="AH396" s="4" t="e">
        <f t="shared" si="146"/>
        <v>#VALUE!</v>
      </c>
      <c r="AI396" s="4" t="e">
        <f t="shared" si="147"/>
        <v>#VALUE!</v>
      </c>
      <c r="AJ396" s="4" t="e">
        <f t="shared" si="148"/>
        <v>#VALUE!</v>
      </c>
      <c r="AK396" s="4" t="e">
        <f t="shared" si="149"/>
        <v>#VALUE!</v>
      </c>
      <c r="AL396" s="4" t="e">
        <f t="shared" si="150"/>
        <v>#VALUE!</v>
      </c>
    </row>
    <row r="397" spans="1:38" ht="13.8" thickBot="1" x14ac:dyDescent="0.3">
      <c r="A397" s="350"/>
      <c r="B397" s="351"/>
      <c r="C397" s="351"/>
      <c r="D397" s="560"/>
      <c r="E397" s="561"/>
      <c r="F397" s="351"/>
      <c r="G397" s="354"/>
      <c r="H397" s="357"/>
      <c r="I397" s="353"/>
      <c r="J397" s="354"/>
      <c r="K397" s="65"/>
      <c r="L397" s="61" t="str">
        <f t="shared" si="151"/>
        <v/>
      </c>
      <c r="M397" s="4" t="str">
        <f t="shared" si="152"/>
        <v/>
      </c>
      <c r="N397" s="4" t="str">
        <f>IF(U397&lt;MIN($D$5,$D$10),"",INDEX($U$35:$Z388,1,B397+1))</f>
        <v/>
      </c>
      <c r="O397" s="5" t="str">
        <f t="shared" si="153"/>
        <v/>
      </c>
      <c r="P397" s="5">
        <f t="shared" si="136"/>
        <v>0</v>
      </c>
      <c r="Q397" s="351"/>
      <c r="R397" s="351"/>
      <c r="S397" s="19" t="str">
        <f t="shared" si="156"/>
        <v/>
      </c>
      <c r="T397" s="62" t="str">
        <f t="shared" si="157"/>
        <v/>
      </c>
      <c r="U397" s="25">
        <f t="shared" si="137"/>
        <v>0</v>
      </c>
      <c r="V397" s="21">
        <f t="shared" si="138"/>
        <v>0</v>
      </c>
      <c r="W397" s="4" t="str">
        <f t="shared" si="139"/>
        <v/>
      </c>
      <c r="X397" s="4" t="e">
        <f t="shared" si="154"/>
        <v>#VALUE!</v>
      </c>
      <c r="Y397" s="4">
        <f t="shared" si="140"/>
        <v>0</v>
      </c>
      <c r="Z397" s="4">
        <f t="shared" si="155"/>
        <v>0</v>
      </c>
      <c r="AA397" s="4" t="e">
        <f t="shared" si="141"/>
        <v>#VALUE!</v>
      </c>
      <c r="AB397" s="4" t="e">
        <f t="shared" si="142"/>
        <v>#VALUE!</v>
      </c>
      <c r="AC397" s="4" t="e">
        <f t="shared" si="158"/>
        <v>#VALUE!</v>
      </c>
      <c r="AD397" s="4" t="e">
        <f t="shared" si="143"/>
        <v>#VALUE!</v>
      </c>
      <c r="AE397" s="4" t="e">
        <f t="shared" si="159"/>
        <v>#VALUE!</v>
      </c>
      <c r="AF397" s="4" t="e">
        <f t="shared" si="144"/>
        <v>#VALUE!</v>
      </c>
      <c r="AG397" s="4" t="e">
        <f t="shared" si="145"/>
        <v>#VALUE!</v>
      </c>
      <c r="AH397" s="4" t="e">
        <f t="shared" si="146"/>
        <v>#VALUE!</v>
      </c>
      <c r="AI397" s="4" t="e">
        <f t="shared" si="147"/>
        <v>#VALUE!</v>
      </c>
      <c r="AJ397" s="4" t="e">
        <f t="shared" si="148"/>
        <v>#VALUE!</v>
      </c>
      <c r="AK397" s="4" t="e">
        <f t="shared" si="149"/>
        <v>#VALUE!</v>
      </c>
      <c r="AL397" s="4" t="e">
        <f t="shared" si="150"/>
        <v>#VALUE!</v>
      </c>
    </row>
    <row r="398" spans="1:38" ht="13.8" thickBot="1" x14ac:dyDescent="0.3">
      <c r="A398" s="350"/>
      <c r="B398" s="351"/>
      <c r="C398" s="351"/>
      <c r="D398" s="560"/>
      <c r="E398" s="561"/>
      <c r="F398" s="351"/>
      <c r="G398" s="354"/>
      <c r="H398" s="357"/>
      <c r="I398" s="353"/>
      <c r="J398" s="354"/>
      <c r="K398" s="65"/>
      <c r="L398" s="61" t="str">
        <f t="shared" si="151"/>
        <v/>
      </c>
      <c r="M398" s="4" t="str">
        <f t="shared" si="152"/>
        <v/>
      </c>
      <c r="N398" s="4" t="str">
        <f>IF(U398&lt;MIN($D$5,$D$10),"",INDEX($U$35:$Z389,1,B398+1))</f>
        <v/>
      </c>
      <c r="O398" s="5" t="str">
        <f t="shared" si="153"/>
        <v/>
      </c>
      <c r="P398" s="5">
        <f t="shared" si="136"/>
        <v>0</v>
      </c>
      <c r="Q398" s="351"/>
      <c r="R398" s="351"/>
      <c r="S398" s="19" t="str">
        <f t="shared" si="156"/>
        <v/>
      </c>
      <c r="T398" s="62" t="str">
        <f t="shared" si="157"/>
        <v/>
      </c>
      <c r="U398" s="25">
        <f t="shared" si="137"/>
        <v>0</v>
      </c>
      <c r="V398" s="21">
        <f t="shared" si="138"/>
        <v>0</v>
      </c>
      <c r="W398" s="4" t="str">
        <f t="shared" si="139"/>
        <v/>
      </c>
      <c r="X398" s="4" t="e">
        <f t="shared" si="154"/>
        <v>#VALUE!</v>
      </c>
      <c r="Y398" s="4">
        <f t="shared" si="140"/>
        <v>0</v>
      </c>
      <c r="Z398" s="4">
        <f t="shared" si="155"/>
        <v>0</v>
      </c>
      <c r="AA398" s="4" t="e">
        <f t="shared" si="141"/>
        <v>#VALUE!</v>
      </c>
      <c r="AB398" s="4" t="e">
        <f t="shared" si="142"/>
        <v>#VALUE!</v>
      </c>
      <c r="AC398" s="4" t="e">
        <f t="shared" si="158"/>
        <v>#VALUE!</v>
      </c>
      <c r="AD398" s="4" t="e">
        <f t="shared" si="143"/>
        <v>#VALUE!</v>
      </c>
      <c r="AE398" s="4" t="e">
        <f t="shared" si="159"/>
        <v>#VALUE!</v>
      </c>
      <c r="AF398" s="4" t="e">
        <f t="shared" si="144"/>
        <v>#VALUE!</v>
      </c>
      <c r="AG398" s="4" t="e">
        <f t="shared" si="145"/>
        <v>#VALUE!</v>
      </c>
      <c r="AH398" s="4" t="e">
        <f t="shared" si="146"/>
        <v>#VALUE!</v>
      </c>
      <c r="AI398" s="4" t="e">
        <f t="shared" si="147"/>
        <v>#VALUE!</v>
      </c>
      <c r="AJ398" s="4" t="e">
        <f t="shared" si="148"/>
        <v>#VALUE!</v>
      </c>
      <c r="AK398" s="4" t="e">
        <f t="shared" si="149"/>
        <v>#VALUE!</v>
      </c>
      <c r="AL398" s="4" t="e">
        <f t="shared" si="150"/>
        <v>#VALUE!</v>
      </c>
    </row>
    <row r="399" spans="1:38" ht="13.8" thickBot="1" x14ac:dyDescent="0.3">
      <c r="A399" s="350"/>
      <c r="B399" s="351"/>
      <c r="C399" s="351"/>
      <c r="D399" s="560"/>
      <c r="E399" s="561"/>
      <c r="F399" s="351"/>
      <c r="G399" s="354"/>
      <c r="H399" s="357"/>
      <c r="I399" s="353"/>
      <c r="J399" s="354"/>
      <c r="K399" s="65"/>
      <c r="L399" s="61" t="str">
        <f t="shared" si="151"/>
        <v/>
      </c>
      <c r="M399" s="4" t="str">
        <f t="shared" si="152"/>
        <v/>
      </c>
      <c r="N399" s="4" t="str">
        <f>IF(U399&lt;MIN($D$5,$D$10),"",INDEX($U$35:$Z390,1,B399+1))</f>
        <v/>
      </c>
      <c r="O399" s="5" t="str">
        <f t="shared" si="153"/>
        <v/>
      </c>
      <c r="P399" s="5">
        <f t="shared" si="136"/>
        <v>0</v>
      </c>
      <c r="Q399" s="351"/>
      <c r="R399" s="351"/>
      <c r="S399" s="19" t="str">
        <f t="shared" si="156"/>
        <v/>
      </c>
      <c r="T399" s="62" t="str">
        <f t="shared" si="157"/>
        <v/>
      </c>
      <c r="U399" s="25">
        <f t="shared" si="137"/>
        <v>0</v>
      </c>
      <c r="V399" s="21">
        <f t="shared" si="138"/>
        <v>0</v>
      </c>
      <c r="W399" s="4" t="str">
        <f t="shared" si="139"/>
        <v/>
      </c>
      <c r="X399" s="4" t="e">
        <f t="shared" si="154"/>
        <v>#VALUE!</v>
      </c>
      <c r="Y399" s="4">
        <f t="shared" si="140"/>
        <v>0</v>
      </c>
      <c r="Z399" s="4">
        <f t="shared" si="155"/>
        <v>0</v>
      </c>
      <c r="AA399" s="4" t="e">
        <f t="shared" si="141"/>
        <v>#VALUE!</v>
      </c>
      <c r="AB399" s="4" t="e">
        <f t="shared" si="142"/>
        <v>#VALUE!</v>
      </c>
      <c r="AC399" s="4" t="e">
        <f t="shared" si="158"/>
        <v>#VALUE!</v>
      </c>
      <c r="AD399" s="4" t="e">
        <f t="shared" si="143"/>
        <v>#VALUE!</v>
      </c>
      <c r="AE399" s="4" t="e">
        <f t="shared" si="159"/>
        <v>#VALUE!</v>
      </c>
      <c r="AF399" s="4" t="e">
        <f t="shared" si="144"/>
        <v>#VALUE!</v>
      </c>
      <c r="AG399" s="4" t="e">
        <f t="shared" si="145"/>
        <v>#VALUE!</v>
      </c>
      <c r="AH399" s="4" t="e">
        <f t="shared" si="146"/>
        <v>#VALUE!</v>
      </c>
      <c r="AI399" s="4" t="e">
        <f t="shared" si="147"/>
        <v>#VALUE!</v>
      </c>
      <c r="AJ399" s="4" t="e">
        <f t="shared" si="148"/>
        <v>#VALUE!</v>
      </c>
      <c r="AK399" s="4" t="e">
        <f t="shared" si="149"/>
        <v>#VALUE!</v>
      </c>
      <c r="AL399" s="4" t="e">
        <f t="shared" si="150"/>
        <v>#VALUE!</v>
      </c>
    </row>
    <row r="400" spans="1:38" ht="13.8" thickBot="1" x14ac:dyDescent="0.3">
      <c r="A400" s="350"/>
      <c r="B400" s="351"/>
      <c r="C400" s="351"/>
      <c r="D400" s="560"/>
      <c r="E400" s="561"/>
      <c r="F400" s="351"/>
      <c r="G400" s="354"/>
      <c r="H400" s="357"/>
      <c r="I400" s="353"/>
      <c r="J400" s="354"/>
      <c r="K400" s="65"/>
      <c r="L400" s="61" t="str">
        <f t="shared" si="151"/>
        <v/>
      </c>
      <c r="M400" s="4" t="str">
        <f t="shared" si="152"/>
        <v/>
      </c>
      <c r="N400" s="4" t="str">
        <f>IF(U400&lt;MIN($D$5,$D$10),"",INDEX($U$35:$Z391,1,B400+1))</f>
        <v/>
      </c>
      <c r="O400" s="5" t="str">
        <f t="shared" si="153"/>
        <v/>
      </c>
      <c r="P400" s="5">
        <f t="shared" si="136"/>
        <v>0</v>
      </c>
      <c r="Q400" s="351"/>
      <c r="R400" s="351"/>
      <c r="S400" s="19" t="str">
        <f t="shared" si="156"/>
        <v/>
      </c>
      <c r="T400" s="62" t="str">
        <f t="shared" si="157"/>
        <v/>
      </c>
      <c r="U400" s="25">
        <f t="shared" si="137"/>
        <v>0</v>
      </c>
      <c r="V400" s="21">
        <f t="shared" si="138"/>
        <v>0</v>
      </c>
      <c r="W400" s="4" t="str">
        <f t="shared" si="139"/>
        <v/>
      </c>
      <c r="X400" s="4" t="e">
        <f t="shared" si="154"/>
        <v>#VALUE!</v>
      </c>
      <c r="Y400" s="4">
        <f t="shared" si="140"/>
        <v>0</v>
      </c>
      <c r="Z400" s="4">
        <f t="shared" si="155"/>
        <v>0</v>
      </c>
      <c r="AA400" s="4" t="e">
        <f t="shared" si="141"/>
        <v>#VALUE!</v>
      </c>
      <c r="AB400" s="4" t="e">
        <f t="shared" si="142"/>
        <v>#VALUE!</v>
      </c>
      <c r="AC400" s="4" t="e">
        <f t="shared" si="158"/>
        <v>#VALUE!</v>
      </c>
      <c r="AD400" s="4" t="e">
        <f t="shared" si="143"/>
        <v>#VALUE!</v>
      </c>
      <c r="AE400" s="4" t="e">
        <f t="shared" si="159"/>
        <v>#VALUE!</v>
      </c>
      <c r="AF400" s="4" t="e">
        <f t="shared" si="144"/>
        <v>#VALUE!</v>
      </c>
      <c r="AG400" s="4" t="e">
        <f t="shared" si="145"/>
        <v>#VALUE!</v>
      </c>
      <c r="AH400" s="4" t="e">
        <f t="shared" si="146"/>
        <v>#VALUE!</v>
      </c>
      <c r="AI400" s="4" t="e">
        <f t="shared" si="147"/>
        <v>#VALUE!</v>
      </c>
      <c r="AJ400" s="4" t="e">
        <f t="shared" si="148"/>
        <v>#VALUE!</v>
      </c>
      <c r="AK400" s="4" t="e">
        <f t="shared" si="149"/>
        <v>#VALUE!</v>
      </c>
      <c r="AL400" s="4" t="e">
        <f t="shared" si="150"/>
        <v>#VALUE!</v>
      </c>
    </row>
    <row r="401" spans="1:38" ht="13.8" thickBot="1" x14ac:dyDescent="0.3">
      <c r="A401" s="350"/>
      <c r="B401" s="351"/>
      <c r="C401" s="351"/>
      <c r="D401" s="560"/>
      <c r="E401" s="561"/>
      <c r="F401" s="351"/>
      <c r="G401" s="354"/>
      <c r="H401" s="357"/>
      <c r="I401" s="353"/>
      <c r="J401" s="354"/>
      <c r="K401" s="65"/>
      <c r="L401" s="61" t="str">
        <f t="shared" si="151"/>
        <v/>
      </c>
      <c r="M401" s="4" t="str">
        <f t="shared" si="152"/>
        <v/>
      </c>
      <c r="N401" s="4" t="str">
        <f>IF(U401&lt;MIN($D$5,$D$10),"",INDEX($U$35:$Z392,1,B401+1))</f>
        <v/>
      </c>
      <c r="O401" s="5" t="str">
        <f t="shared" si="153"/>
        <v/>
      </c>
      <c r="P401" s="5">
        <f t="shared" si="136"/>
        <v>0</v>
      </c>
      <c r="Q401" s="351"/>
      <c r="R401" s="351"/>
      <c r="S401" s="19" t="str">
        <f t="shared" si="156"/>
        <v/>
      </c>
      <c r="T401" s="62" t="str">
        <f t="shared" si="157"/>
        <v/>
      </c>
      <c r="U401" s="25">
        <f t="shared" si="137"/>
        <v>0</v>
      </c>
      <c r="V401" s="21">
        <f t="shared" si="138"/>
        <v>0</v>
      </c>
      <c r="W401" s="4" t="str">
        <f t="shared" si="139"/>
        <v/>
      </c>
      <c r="X401" s="4" t="e">
        <f t="shared" si="154"/>
        <v>#VALUE!</v>
      </c>
      <c r="Y401" s="4">
        <f t="shared" si="140"/>
        <v>0</v>
      </c>
      <c r="Z401" s="4">
        <f t="shared" si="155"/>
        <v>0</v>
      </c>
      <c r="AA401" s="4" t="e">
        <f t="shared" si="141"/>
        <v>#VALUE!</v>
      </c>
      <c r="AB401" s="4" t="e">
        <f t="shared" si="142"/>
        <v>#VALUE!</v>
      </c>
      <c r="AC401" s="4" t="e">
        <f t="shared" si="158"/>
        <v>#VALUE!</v>
      </c>
      <c r="AD401" s="4" t="e">
        <f t="shared" si="143"/>
        <v>#VALUE!</v>
      </c>
      <c r="AE401" s="4" t="e">
        <f t="shared" si="159"/>
        <v>#VALUE!</v>
      </c>
      <c r="AF401" s="4" t="e">
        <f t="shared" si="144"/>
        <v>#VALUE!</v>
      </c>
      <c r="AG401" s="4" t="e">
        <f t="shared" si="145"/>
        <v>#VALUE!</v>
      </c>
      <c r="AH401" s="4" t="e">
        <f t="shared" si="146"/>
        <v>#VALUE!</v>
      </c>
      <c r="AI401" s="4" t="e">
        <f t="shared" si="147"/>
        <v>#VALUE!</v>
      </c>
      <c r="AJ401" s="4" t="e">
        <f t="shared" si="148"/>
        <v>#VALUE!</v>
      </c>
      <c r="AK401" s="4" t="e">
        <f t="shared" si="149"/>
        <v>#VALUE!</v>
      </c>
      <c r="AL401" s="4" t="e">
        <f t="shared" si="150"/>
        <v>#VALUE!</v>
      </c>
    </row>
    <row r="402" spans="1:38" ht="13.8" thickBot="1" x14ac:dyDescent="0.3">
      <c r="A402" s="350"/>
      <c r="B402" s="351"/>
      <c r="C402" s="351"/>
      <c r="D402" s="560"/>
      <c r="E402" s="561"/>
      <c r="F402" s="351"/>
      <c r="G402" s="354"/>
      <c r="H402" s="357"/>
      <c r="I402" s="353"/>
      <c r="J402" s="354"/>
      <c r="K402" s="65"/>
      <c r="L402" s="61" t="str">
        <f t="shared" si="151"/>
        <v/>
      </c>
      <c r="M402" s="4" t="str">
        <f t="shared" si="152"/>
        <v/>
      </c>
      <c r="N402" s="4" t="str">
        <f>IF(U402&lt;MIN($D$5,$D$10),"",INDEX($U$35:$Z393,1,B402+1))</f>
        <v/>
      </c>
      <c r="O402" s="5" t="str">
        <f t="shared" si="153"/>
        <v/>
      </c>
      <c r="P402" s="5">
        <f t="shared" si="136"/>
        <v>0</v>
      </c>
      <c r="Q402" s="351"/>
      <c r="R402" s="351"/>
      <c r="S402" s="19" t="str">
        <f t="shared" si="156"/>
        <v/>
      </c>
      <c r="T402" s="62" t="str">
        <f t="shared" si="157"/>
        <v/>
      </c>
      <c r="U402" s="25">
        <f t="shared" si="137"/>
        <v>0</v>
      </c>
      <c r="V402" s="21">
        <f t="shared" si="138"/>
        <v>0</v>
      </c>
      <c r="W402" s="4" t="str">
        <f t="shared" si="139"/>
        <v/>
      </c>
      <c r="X402" s="4" t="e">
        <f t="shared" si="154"/>
        <v>#VALUE!</v>
      </c>
      <c r="Y402" s="4">
        <f t="shared" si="140"/>
        <v>0</v>
      </c>
      <c r="Z402" s="4">
        <f t="shared" si="155"/>
        <v>0</v>
      </c>
      <c r="AA402" s="4" t="e">
        <f t="shared" si="141"/>
        <v>#VALUE!</v>
      </c>
      <c r="AB402" s="4" t="e">
        <f t="shared" si="142"/>
        <v>#VALUE!</v>
      </c>
      <c r="AC402" s="4" t="e">
        <f t="shared" si="158"/>
        <v>#VALUE!</v>
      </c>
      <c r="AD402" s="4" t="e">
        <f t="shared" si="143"/>
        <v>#VALUE!</v>
      </c>
      <c r="AE402" s="4" t="e">
        <f t="shared" si="159"/>
        <v>#VALUE!</v>
      </c>
      <c r="AF402" s="4" t="e">
        <f t="shared" si="144"/>
        <v>#VALUE!</v>
      </c>
      <c r="AG402" s="4" t="e">
        <f t="shared" si="145"/>
        <v>#VALUE!</v>
      </c>
      <c r="AH402" s="4" t="e">
        <f t="shared" si="146"/>
        <v>#VALUE!</v>
      </c>
      <c r="AI402" s="4" t="e">
        <f t="shared" si="147"/>
        <v>#VALUE!</v>
      </c>
      <c r="AJ402" s="4" t="e">
        <f t="shared" si="148"/>
        <v>#VALUE!</v>
      </c>
      <c r="AK402" s="4" t="e">
        <f t="shared" si="149"/>
        <v>#VALUE!</v>
      </c>
      <c r="AL402" s="4" t="e">
        <f t="shared" si="150"/>
        <v>#VALUE!</v>
      </c>
    </row>
    <row r="403" spans="1:38" ht="13.8" thickBot="1" x14ac:dyDescent="0.3">
      <c r="A403" s="350"/>
      <c r="B403" s="351"/>
      <c r="C403" s="351"/>
      <c r="D403" s="560"/>
      <c r="E403" s="561"/>
      <c r="F403" s="351"/>
      <c r="G403" s="354"/>
      <c r="H403" s="357"/>
      <c r="I403" s="353"/>
      <c r="J403" s="354"/>
      <c r="K403" s="65"/>
      <c r="L403" s="61" t="str">
        <f t="shared" si="151"/>
        <v/>
      </c>
      <c r="M403" s="4" t="str">
        <f t="shared" si="152"/>
        <v/>
      </c>
      <c r="N403" s="4" t="str">
        <f>IF(U403&lt;MIN($D$5,$D$10),"",INDEX($U$35:$Z394,1,B403+1))</f>
        <v/>
      </c>
      <c r="O403" s="5" t="str">
        <f t="shared" si="153"/>
        <v/>
      </c>
      <c r="P403" s="5">
        <f t="shared" si="136"/>
        <v>0</v>
      </c>
      <c r="Q403" s="351"/>
      <c r="R403" s="351"/>
      <c r="S403" s="19" t="str">
        <f t="shared" si="156"/>
        <v/>
      </c>
      <c r="T403" s="62" t="str">
        <f t="shared" si="157"/>
        <v/>
      </c>
      <c r="U403" s="25">
        <f t="shared" si="137"/>
        <v>0</v>
      </c>
      <c r="V403" s="21">
        <f t="shared" si="138"/>
        <v>0</v>
      </c>
      <c r="W403" s="4" t="str">
        <f t="shared" si="139"/>
        <v/>
      </c>
      <c r="X403" s="4" t="e">
        <f t="shared" si="154"/>
        <v>#VALUE!</v>
      </c>
      <c r="Y403" s="4">
        <f t="shared" si="140"/>
        <v>0</v>
      </c>
      <c r="Z403" s="4">
        <f t="shared" si="155"/>
        <v>0</v>
      </c>
      <c r="AA403" s="4" t="e">
        <f t="shared" si="141"/>
        <v>#VALUE!</v>
      </c>
      <c r="AB403" s="4" t="e">
        <f t="shared" si="142"/>
        <v>#VALUE!</v>
      </c>
      <c r="AC403" s="4" t="e">
        <f t="shared" si="158"/>
        <v>#VALUE!</v>
      </c>
      <c r="AD403" s="4" t="e">
        <f t="shared" si="143"/>
        <v>#VALUE!</v>
      </c>
      <c r="AE403" s="4" t="e">
        <f t="shared" si="159"/>
        <v>#VALUE!</v>
      </c>
      <c r="AF403" s="4" t="e">
        <f t="shared" si="144"/>
        <v>#VALUE!</v>
      </c>
      <c r="AG403" s="4" t="e">
        <f t="shared" si="145"/>
        <v>#VALUE!</v>
      </c>
      <c r="AH403" s="4" t="e">
        <f t="shared" si="146"/>
        <v>#VALUE!</v>
      </c>
      <c r="AI403" s="4" t="e">
        <f t="shared" si="147"/>
        <v>#VALUE!</v>
      </c>
      <c r="AJ403" s="4" t="e">
        <f t="shared" si="148"/>
        <v>#VALUE!</v>
      </c>
      <c r="AK403" s="4" t="e">
        <f t="shared" si="149"/>
        <v>#VALUE!</v>
      </c>
      <c r="AL403" s="4" t="e">
        <f t="shared" si="150"/>
        <v>#VALUE!</v>
      </c>
    </row>
    <row r="404" spans="1:38" ht="13.8" thickBot="1" x14ac:dyDescent="0.3">
      <c r="A404" s="350"/>
      <c r="B404" s="351"/>
      <c r="C404" s="351"/>
      <c r="D404" s="560"/>
      <c r="E404" s="561"/>
      <c r="F404" s="351"/>
      <c r="G404" s="354"/>
      <c r="H404" s="357"/>
      <c r="I404" s="353"/>
      <c r="J404" s="354"/>
      <c r="K404" s="65"/>
      <c r="L404" s="61" t="str">
        <f t="shared" si="151"/>
        <v/>
      </c>
      <c r="M404" s="4" t="str">
        <f t="shared" si="152"/>
        <v/>
      </c>
      <c r="N404" s="4" t="str">
        <f>IF(U404&lt;MIN($D$5,$D$10),"",INDEX($U$35:$Z395,1,B404+1))</f>
        <v/>
      </c>
      <c r="O404" s="5" t="str">
        <f t="shared" si="153"/>
        <v/>
      </c>
      <c r="P404" s="5">
        <f t="shared" si="136"/>
        <v>0</v>
      </c>
      <c r="Q404" s="351"/>
      <c r="R404" s="351"/>
      <c r="S404" s="19" t="str">
        <f t="shared" si="156"/>
        <v/>
      </c>
      <c r="T404" s="62" t="str">
        <f t="shared" si="157"/>
        <v/>
      </c>
      <c r="U404" s="25">
        <f t="shared" si="137"/>
        <v>0</v>
      </c>
      <c r="V404" s="21">
        <f t="shared" si="138"/>
        <v>0</v>
      </c>
      <c r="W404" s="4" t="str">
        <f t="shared" si="139"/>
        <v/>
      </c>
      <c r="X404" s="4" t="e">
        <f t="shared" si="154"/>
        <v>#VALUE!</v>
      </c>
      <c r="Y404" s="4">
        <f t="shared" si="140"/>
        <v>0</v>
      </c>
      <c r="Z404" s="4">
        <f t="shared" si="155"/>
        <v>0</v>
      </c>
      <c r="AA404" s="4" t="e">
        <f t="shared" si="141"/>
        <v>#VALUE!</v>
      </c>
      <c r="AB404" s="4" t="e">
        <f t="shared" si="142"/>
        <v>#VALUE!</v>
      </c>
      <c r="AC404" s="4" t="e">
        <f t="shared" si="158"/>
        <v>#VALUE!</v>
      </c>
      <c r="AD404" s="4" t="e">
        <f t="shared" si="143"/>
        <v>#VALUE!</v>
      </c>
      <c r="AE404" s="4" t="e">
        <f t="shared" si="159"/>
        <v>#VALUE!</v>
      </c>
      <c r="AF404" s="4" t="e">
        <f t="shared" si="144"/>
        <v>#VALUE!</v>
      </c>
      <c r="AG404" s="4" t="e">
        <f t="shared" si="145"/>
        <v>#VALUE!</v>
      </c>
      <c r="AH404" s="4" t="e">
        <f t="shared" si="146"/>
        <v>#VALUE!</v>
      </c>
      <c r="AI404" s="4" t="e">
        <f t="shared" si="147"/>
        <v>#VALUE!</v>
      </c>
      <c r="AJ404" s="4" t="e">
        <f t="shared" si="148"/>
        <v>#VALUE!</v>
      </c>
      <c r="AK404" s="4" t="e">
        <f t="shared" si="149"/>
        <v>#VALUE!</v>
      </c>
      <c r="AL404" s="4" t="e">
        <f t="shared" si="150"/>
        <v>#VALUE!</v>
      </c>
    </row>
    <row r="405" spans="1:38" ht="13.8" thickBot="1" x14ac:dyDescent="0.3">
      <c r="A405" s="350"/>
      <c r="B405" s="351"/>
      <c r="C405" s="351"/>
      <c r="D405" s="560"/>
      <c r="E405" s="561"/>
      <c r="F405" s="351"/>
      <c r="G405" s="354"/>
      <c r="H405" s="357"/>
      <c r="I405" s="353"/>
      <c r="J405" s="354"/>
      <c r="K405" s="65"/>
      <c r="L405" s="61" t="str">
        <f t="shared" si="151"/>
        <v/>
      </c>
      <c r="M405" s="4" t="str">
        <f t="shared" si="152"/>
        <v/>
      </c>
      <c r="N405" s="4" t="str">
        <f>IF(U405&lt;MIN($D$5,$D$10),"",INDEX($U$35:$Z396,1,B405+1))</f>
        <v/>
      </c>
      <c r="O405" s="5" t="str">
        <f t="shared" si="153"/>
        <v/>
      </c>
      <c r="P405" s="5">
        <f t="shared" si="136"/>
        <v>0</v>
      </c>
      <c r="Q405" s="351"/>
      <c r="R405" s="351"/>
      <c r="S405" s="19" t="str">
        <f t="shared" si="156"/>
        <v/>
      </c>
      <c r="T405" s="62" t="str">
        <f t="shared" si="157"/>
        <v/>
      </c>
      <c r="U405" s="25">
        <f t="shared" si="137"/>
        <v>0</v>
      </c>
      <c r="V405" s="21">
        <f t="shared" si="138"/>
        <v>0</v>
      </c>
      <c r="W405" s="4" t="str">
        <f t="shared" si="139"/>
        <v/>
      </c>
      <c r="X405" s="4" t="e">
        <f t="shared" si="154"/>
        <v>#VALUE!</v>
      </c>
      <c r="Y405" s="4">
        <f t="shared" si="140"/>
        <v>0</v>
      </c>
      <c r="Z405" s="4">
        <f t="shared" si="155"/>
        <v>0</v>
      </c>
      <c r="AA405" s="4" t="e">
        <f t="shared" si="141"/>
        <v>#VALUE!</v>
      </c>
      <c r="AB405" s="4" t="e">
        <f t="shared" si="142"/>
        <v>#VALUE!</v>
      </c>
      <c r="AC405" s="4" t="e">
        <f t="shared" si="158"/>
        <v>#VALUE!</v>
      </c>
      <c r="AD405" s="4" t="e">
        <f t="shared" si="143"/>
        <v>#VALUE!</v>
      </c>
      <c r="AE405" s="4" t="e">
        <f t="shared" si="159"/>
        <v>#VALUE!</v>
      </c>
      <c r="AF405" s="4" t="e">
        <f t="shared" si="144"/>
        <v>#VALUE!</v>
      </c>
      <c r="AG405" s="4" t="e">
        <f t="shared" si="145"/>
        <v>#VALUE!</v>
      </c>
      <c r="AH405" s="4" t="e">
        <f t="shared" si="146"/>
        <v>#VALUE!</v>
      </c>
      <c r="AI405" s="4" t="e">
        <f t="shared" si="147"/>
        <v>#VALUE!</v>
      </c>
      <c r="AJ405" s="4" t="e">
        <f t="shared" si="148"/>
        <v>#VALUE!</v>
      </c>
      <c r="AK405" s="4" t="e">
        <f t="shared" si="149"/>
        <v>#VALUE!</v>
      </c>
      <c r="AL405" s="4" t="e">
        <f t="shared" si="150"/>
        <v>#VALUE!</v>
      </c>
    </row>
    <row r="406" spans="1:38" ht="13.8" thickBot="1" x14ac:dyDescent="0.3">
      <c r="A406" s="350"/>
      <c r="B406" s="351"/>
      <c r="C406" s="351"/>
      <c r="D406" s="560"/>
      <c r="E406" s="561"/>
      <c r="F406" s="351"/>
      <c r="G406" s="354"/>
      <c r="H406" s="357"/>
      <c r="I406" s="353"/>
      <c r="J406" s="354"/>
      <c r="K406" s="65"/>
      <c r="L406" s="61" t="str">
        <f t="shared" si="151"/>
        <v/>
      </c>
      <c r="M406" s="4" t="str">
        <f t="shared" si="152"/>
        <v/>
      </c>
      <c r="N406" s="4" t="str">
        <f>IF(U406&lt;MIN($D$5,$D$10),"",INDEX($U$35:$Z397,1,B406+1))</f>
        <v/>
      </c>
      <c r="O406" s="5" t="str">
        <f t="shared" si="153"/>
        <v/>
      </c>
      <c r="P406" s="5">
        <f t="shared" si="136"/>
        <v>0</v>
      </c>
      <c r="Q406" s="351"/>
      <c r="R406" s="351"/>
      <c r="S406" s="19" t="str">
        <f t="shared" si="156"/>
        <v/>
      </c>
      <c r="T406" s="62" t="str">
        <f t="shared" si="157"/>
        <v/>
      </c>
      <c r="U406" s="25">
        <f t="shared" si="137"/>
        <v>0</v>
      </c>
      <c r="V406" s="21">
        <f t="shared" si="138"/>
        <v>0</v>
      </c>
      <c r="W406" s="4" t="str">
        <f t="shared" si="139"/>
        <v/>
      </c>
      <c r="X406" s="4" t="e">
        <f t="shared" si="154"/>
        <v>#VALUE!</v>
      </c>
      <c r="Y406" s="4">
        <f t="shared" si="140"/>
        <v>0</v>
      </c>
      <c r="Z406" s="4">
        <f t="shared" si="155"/>
        <v>0</v>
      </c>
      <c r="AA406" s="4" t="e">
        <f t="shared" si="141"/>
        <v>#VALUE!</v>
      </c>
      <c r="AB406" s="4" t="e">
        <f t="shared" si="142"/>
        <v>#VALUE!</v>
      </c>
      <c r="AC406" s="4" t="e">
        <f t="shared" si="158"/>
        <v>#VALUE!</v>
      </c>
      <c r="AD406" s="4" t="e">
        <f t="shared" si="143"/>
        <v>#VALUE!</v>
      </c>
      <c r="AE406" s="4" t="e">
        <f t="shared" si="159"/>
        <v>#VALUE!</v>
      </c>
      <c r="AF406" s="4" t="e">
        <f t="shared" si="144"/>
        <v>#VALUE!</v>
      </c>
      <c r="AG406" s="4" t="e">
        <f t="shared" si="145"/>
        <v>#VALUE!</v>
      </c>
      <c r="AH406" s="4" t="e">
        <f t="shared" si="146"/>
        <v>#VALUE!</v>
      </c>
      <c r="AI406" s="4" t="e">
        <f t="shared" si="147"/>
        <v>#VALUE!</v>
      </c>
      <c r="AJ406" s="4" t="e">
        <f t="shared" si="148"/>
        <v>#VALUE!</v>
      </c>
      <c r="AK406" s="4" t="e">
        <f t="shared" si="149"/>
        <v>#VALUE!</v>
      </c>
      <c r="AL406" s="4" t="e">
        <f t="shared" si="150"/>
        <v>#VALUE!</v>
      </c>
    </row>
    <row r="407" spans="1:38" ht="13.8" thickBot="1" x14ac:dyDescent="0.3">
      <c r="A407" s="350"/>
      <c r="B407" s="351"/>
      <c r="C407" s="351"/>
      <c r="D407" s="560"/>
      <c r="E407" s="561"/>
      <c r="F407" s="351"/>
      <c r="G407" s="354"/>
      <c r="H407" s="357"/>
      <c r="I407" s="353"/>
      <c r="J407" s="354"/>
      <c r="K407" s="65"/>
      <c r="L407" s="61" t="str">
        <f t="shared" si="151"/>
        <v/>
      </c>
      <c r="M407" s="4" t="str">
        <f t="shared" si="152"/>
        <v/>
      </c>
      <c r="N407" s="4" t="str">
        <f>IF(U407&lt;MIN($D$5,$D$10),"",INDEX($U$35:$Z398,1,B407+1))</f>
        <v/>
      </c>
      <c r="O407" s="5" t="str">
        <f t="shared" si="153"/>
        <v/>
      </c>
      <c r="P407" s="5">
        <f t="shared" si="136"/>
        <v>0</v>
      </c>
      <c r="Q407" s="351"/>
      <c r="R407" s="351"/>
      <c r="S407" s="19" t="str">
        <f t="shared" si="156"/>
        <v/>
      </c>
      <c r="T407" s="62" t="str">
        <f t="shared" si="157"/>
        <v/>
      </c>
      <c r="U407" s="25">
        <f t="shared" si="137"/>
        <v>0</v>
      </c>
      <c r="V407" s="21">
        <f t="shared" si="138"/>
        <v>0</v>
      </c>
      <c r="W407" s="4" t="str">
        <f t="shared" si="139"/>
        <v/>
      </c>
      <c r="X407" s="4" t="e">
        <f t="shared" si="154"/>
        <v>#VALUE!</v>
      </c>
      <c r="Y407" s="4">
        <f t="shared" si="140"/>
        <v>0</v>
      </c>
      <c r="Z407" s="4">
        <f t="shared" si="155"/>
        <v>0</v>
      </c>
      <c r="AA407" s="4" t="e">
        <f t="shared" si="141"/>
        <v>#VALUE!</v>
      </c>
      <c r="AB407" s="4" t="e">
        <f t="shared" si="142"/>
        <v>#VALUE!</v>
      </c>
      <c r="AC407" s="4" t="e">
        <f t="shared" si="158"/>
        <v>#VALUE!</v>
      </c>
      <c r="AD407" s="4" t="e">
        <f t="shared" si="143"/>
        <v>#VALUE!</v>
      </c>
      <c r="AE407" s="4" t="e">
        <f t="shared" si="159"/>
        <v>#VALUE!</v>
      </c>
      <c r="AF407" s="4" t="e">
        <f t="shared" si="144"/>
        <v>#VALUE!</v>
      </c>
      <c r="AG407" s="4" t="e">
        <f t="shared" si="145"/>
        <v>#VALUE!</v>
      </c>
      <c r="AH407" s="4" t="e">
        <f t="shared" si="146"/>
        <v>#VALUE!</v>
      </c>
      <c r="AI407" s="4" t="e">
        <f t="shared" si="147"/>
        <v>#VALUE!</v>
      </c>
      <c r="AJ407" s="4" t="e">
        <f t="shared" si="148"/>
        <v>#VALUE!</v>
      </c>
      <c r="AK407" s="4" t="e">
        <f t="shared" si="149"/>
        <v>#VALUE!</v>
      </c>
      <c r="AL407" s="4" t="e">
        <f t="shared" si="150"/>
        <v>#VALUE!</v>
      </c>
    </row>
    <row r="408" spans="1:38" ht="13.8" thickBot="1" x14ac:dyDescent="0.3">
      <c r="A408" s="350"/>
      <c r="B408" s="351"/>
      <c r="C408" s="351"/>
      <c r="D408" s="560"/>
      <c r="E408" s="561"/>
      <c r="F408" s="351"/>
      <c r="G408" s="354"/>
      <c r="H408" s="357"/>
      <c r="I408" s="353"/>
      <c r="J408" s="354"/>
      <c r="K408" s="65"/>
      <c r="L408" s="61" t="str">
        <f t="shared" si="151"/>
        <v/>
      </c>
      <c r="M408" s="4" t="str">
        <f t="shared" si="152"/>
        <v/>
      </c>
      <c r="N408" s="4" t="str">
        <f>IF(U408&lt;MIN($D$5,$D$10),"",INDEX($U$35:$Z399,1,B408+1))</f>
        <v/>
      </c>
      <c r="O408" s="5" t="str">
        <f t="shared" si="153"/>
        <v/>
      </c>
      <c r="P408" s="5">
        <f t="shared" si="136"/>
        <v>0</v>
      </c>
      <c r="Q408" s="351"/>
      <c r="R408" s="351"/>
      <c r="S408" s="19" t="str">
        <f t="shared" si="156"/>
        <v/>
      </c>
      <c r="T408" s="62" t="str">
        <f t="shared" si="157"/>
        <v/>
      </c>
      <c r="U408" s="25">
        <f t="shared" si="137"/>
        <v>0</v>
      </c>
      <c r="V408" s="21">
        <f t="shared" si="138"/>
        <v>0</v>
      </c>
      <c r="W408" s="4" t="str">
        <f t="shared" si="139"/>
        <v/>
      </c>
      <c r="X408" s="4" t="e">
        <f t="shared" si="154"/>
        <v>#VALUE!</v>
      </c>
      <c r="Y408" s="4">
        <f t="shared" si="140"/>
        <v>0</v>
      </c>
      <c r="Z408" s="4">
        <f t="shared" si="155"/>
        <v>0</v>
      </c>
      <c r="AA408" s="4" t="e">
        <f t="shared" si="141"/>
        <v>#VALUE!</v>
      </c>
      <c r="AB408" s="4" t="e">
        <f t="shared" si="142"/>
        <v>#VALUE!</v>
      </c>
      <c r="AC408" s="4" t="e">
        <f t="shared" si="158"/>
        <v>#VALUE!</v>
      </c>
      <c r="AD408" s="4" t="e">
        <f t="shared" si="143"/>
        <v>#VALUE!</v>
      </c>
      <c r="AE408" s="4" t="e">
        <f t="shared" si="159"/>
        <v>#VALUE!</v>
      </c>
      <c r="AF408" s="4" t="e">
        <f t="shared" si="144"/>
        <v>#VALUE!</v>
      </c>
      <c r="AG408" s="4" t="e">
        <f t="shared" si="145"/>
        <v>#VALUE!</v>
      </c>
      <c r="AH408" s="4" t="e">
        <f t="shared" si="146"/>
        <v>#VALUE!</v>
      </c>
      <c r="AI408" s="4" t="e">
        <f t="shared" si="147"/>
        <v>#VALUE!</v>
      </c>
      <c r="AJ408" s="4" t="e">
        <f t="shared" si="148"/>
        <v>#VALUE!</v>
      </c>
      <c r="AK408" s="4" t="e">
        <f t="shared" si="149"/>
        <v>#VALUE!</v>
      </c>
      <c r="AL408" s="4" t="e">
        <f t="shared" si="150"/>
        <v>#VALUE!</v>
      </c>
    </row>
    <row r="409" spans="1:38" ht="13.8" thickBot="1" x14ac:dyDescent="0.3">
      <c r="A409" s="350"/>
      <c r="B409" s="351"/>
      <c r="C409" s="351"/>
      <c r="D409" s="560"/>
      <c r="E409" s="561"/>
      <c r="F409" s="351"/>
      <c r="G409" s="354"/>
      <c r="H409" s="357"/>
      <c r="I409" s="353"/>
      <c r="J409" s="354"/>
      <c r="K409" s="65"/>
      <c r="L409" s="61" t="str">
        <f t="shared" si="151"/>
        <v/>
      </c>
      <c r="M409" s="4" t="str">
        <f t="shared" si="152"/>
        <v/>
      </c>
      <c r="N409" s="4" t="str">
        <f>IF(U409&lt;MIN($D$5,$D$10),"",INDEX($U$35:$Z400,1,B409+1))</f>
        <v/>
      </c>
      <c r="O409" s="5" t="str">
        <f t="shared" si="153"/>
        <v/>
      </c>
      <c r="P409" s="5">
        <f t="shared" si="136"/>
        <v>0</v>
      </c>
      <c r="Q409" s="351"/>
      <c r="R409" s="351"/>
      <c r="S409" s="19" t="str">
        <f t="shared" si="156"/>
        <v/>
      </c>
      <c r="T409" s="62" t="str">
        <f t="shared" si="157"/>
        <v/>
      </c>
      <c r="U409" s="25">
        <f t="shared" si="137"/>
        <v>0</v>
      </c>
      <c r="V409" s="21">
        <f t="shared" si="138"/>
        <v>0</v>
      </c>
      <c r="W409" s="4" t="str">
        <f t="shared" si="139"/>
        <v/>
      </c>
      <c r="X409" s="4" t="e">
        <f t="shared" si="154"/>
        <v>#VALUE!</v>
      </c>
      <c r="Y409" s="4">
        <f t="shared" si="140"/>
        <v>0</v>
      </c>
      <c r="Z409" s="4">
        <f t="shared" si="155"/>
        <v>0</v>
      </c>
      <c r="AA409" s="4" t="e">
        <f t="shared" si="141"/>
        <v>#VALUE!</v>
      </c>
      <c r="AB409" s="4" t="e">
        <f t="shared" si="142"/>
        <v>#VALUE!</v>
      </c>
      <c r="AC409" s="4" t="e">
        <f t="shared" si="158"/>
        <v>#VALUE!</v>
      </c>
      <c r="AD409" s="4" t="e">
        <f t="shared" si="143"/>
        <v>#VALUE!</v>
      </c>
      <c r="AE409" s="4" t="e">
        <f t="shared" si="159"/>
        <v>#VALUE!</v>
      </c>
      <c r="AF409" s="4" t="e">
        <f t="shared" si="144"/>
        <v>#VALUE!</v>
      </c>
      <c r="AG409" s="4" t="e">
        <f t="shared" si="145"/>
        <v>#VALUE!</v>
      </c>
      <c r="AH409" s="4" t="e">
        <f t="shared" si="146"/>
        <v>#VALUE!</v>
      </c>
      <c r="AI409" s="4" t="e">
        <f t="shared" si="147"/>
        <v>#VALUE!</v>
      </c>
      <c r="AJ409" s="4" t="e">
        <f t="shared" si="148"/>
        <v>#VALUE!</v>
      </c>
      <c r="AK409" s="4" t="e">
        <f t="shared" si="149"/>
        <v>#VALUE!</v>
      </c>
      <c r="AL409" s="4" t="e">
        <f t="shared" si="150"/>
        <v>#VALUE!</v>
      </c>
    </row>
    <row r="410" spans="1:38" ht="13.8" thickBot="1" x14ac:dyDescent="0.3">
      <c r="A410" s="350"/>
      <c r="B410" s="351"/>
      <c r="C410" s="351"/>
      <c r="D410" s="560"/>
      <c r="E410" s="561"/>
      <c r="F410" s="351"/>
      <c r="G410" s="354"/>
      <c r="H410" s="357"/>
      <c r="I410" s="353"/>
      <c r="J410" s="354"/>
      <c r="K410" s="65"/>
      <c r="L410" s="61" t="str">
        <f t="shared" si="151"/>
        <v/>
      </c>
      <c r="M410" s="4" t="str">
        <f t="shared" si="152"/>
        <v/>
      </c>
      <c r="N410" s="4" t="str">
        <f>IF(U410&lt;MIN($D$5,$D$10),"",INDEX($U$35:$Z401,1,B410+1))</f>
        <v/>
      </c>
      <c r="O410" s="5" t="str">
        <f t="shared" si="153"/>
        <v/>
      </c>
      <c r="P410" s="5">
        <f t="shared" si="136"/>
        <v>0</v>
      </c>
      <c r="Q410" s="351"/>
      <c r="R410" s="351"/>
      <c r="S410" s="19" t="str">
        <f t="shared" si="156"/>
        <v/>
      </c>
      <c r="T410" s="62" t="str">
        <f t="shared" si="157"/>
        <v/>
      </c>
      <c r="U410" s="25">
        <f t="shared" si="137"/>
        <v>0</v>
      </c>
      <c r="V410" s="21">
        <f t="shared" si="138"/>
        <v>0</v>
      </c>
      <c r="W410" s="4" t="str">
        <f t="shared" si="139"/>
        <v/>
      </c>
      <c r="X410" s="4" t="e">
        <f t="shared" si="154"/>
        <v>#VALUE!</v>
      </c>
      <c r="Y410" s="4">
        <f t="shared" si="140"/>
        <v>0</v>
      </c>
      <c r="Z410" s="4">
        <f t="shared" si="155"/>
        <v>0</v>
      </c>
      <c r="AA410" s="4" t="e">
        <f t="shared" si="141"/>
        <v>#VALUE!</v>
      </c>
      <c r="AB410" s="4" t="e">
        <f t="shared" si="142"/>
        <v>#VALUE!</v>
      </c>
      <c r="AC410" s="4" t="e">
        <f t="shared" si="158"/>
        <v>#VALUE!</v>
      </c>
      <c r="AD410" s="4" t="e">
        <f t="shared" si="143"/>
        <v>#VALUE!</v>
      </c>
      <c r="AE410" s="4" t="e">
        <f t="shared" si="159"/>
        <v>#VALUE!</v>
      </c>
      <c r="AF410" s="4" t="e">
        <f t="shared" si="144"/>
        <v>#VALUE!</v>
      </c>
      <c r="AG410" s="4" t="e">
        <f t="shared" si="145"/>
        <v>#VALUE!</v>
      </c>
      <c r="AH410" s="4" t="e">
        <f t="shared" si="146"/>
        <v>#VALUE!</v>
      </c>
      <c r="AI410" s="4" t="e">
        <f t="shared" si="147"/>
        <v>#VALUE!</v>
      </c>
      <c r="AJ410" s="4" t="e">
        <f t="shared" si="148"/>
        <v>#VALUE!</v>
      </c>
      <c r="AK410" s="4" t="e">
        <f t="shared" si="149"/>
        <v>#VALUE!</v>
      </c>
      <c r="AL410" s="4" t="e">
        <f t="shared" si="150"/>
        <v>#VALUE!</v>
      </c>
    </row>
    <row r="411" spans="1:38" ht="13.8" thickBot="1" x14ac:dyDescent="0.3">
      <c r="A411" s="350"/>
      <c r="B411" s="351"/>
      <c r="C411" s="351"/>
      <c r="D411" s="560"/>
      <c r="E411" s="561"/>
      <c r="F411" s="351"/>
      <c r="G411" s="354"/>
      <c r="H411" s="357"/>
      <c r="I411" s="353"/>
      <c r="J411" s="354"/>
      <c r="K411" s="65"/>
      <c r="L411" s="61" t="str">
        <f t="shared" si="151"/>
        <v/>
      </c>
      <c r="M411" s="4" t="str">
        <f t="shared" si="152"/>
        <v/>
      </c>
      <c r="N411" s="4" t="str">
        <f>IF(U411&lt;MIN($D$5,$D$10),"",INDEX($U$35:$Z402,1,B411+1))</f>
        <v/>
      </c>
      <c r="O411" s="5" t="str">
        <f t="shared" si="153"/>
        <v/>
      </c>
      <c r="P411" s="5">
        <f t="shared" si="136"/>
        <v>0</v>
      </c>
      <c r="Q411" s="351"/>
      <c r="R411" s="351"/>
      <c r="S411" s="19" t="str">
        <f t="shared" si="156"/>
        <v/>
      </c>
      <c r="T411" s="62" t="str">
        <f t="shared" si="157"/>
        <v/>
      </c>
      <c r="U411" s="25">
        <f t="shared" si="137"/>
        <v>0</v>
      </c>
      <c r="V411" s="21">
        <f t="shared" si="138"/>
        <v>0</v>
      </c>
      <c r="W411" s="4" t="str">
        <f t="shared" si="139"/>
        <v/>
      </c>
      <c r="X411" s="4" t="e">
        <f t="shared" si="154"/>
        <v>#VALUE!</v>
      </c>
      <c r="Y411" s="4">
        <f t="shared" si="140"/>
        <v>0</v>
      </c>
      <c r="Z411" s="4">
        <f t="shared" si="155"/>
        <v>0</v>
      </c>
      <c r="AA411" s="4" t="e">
        <f t="shared" si="141"/>
        <v>#VALUE!</v>
      </c>
      <c r="AB411" s="4" t="e">
        <f t="shared" si="142"/>
        <v>#VALUE!</v>
      </c>
      <c r="AC411" s="4" t="e">
        <f t="shared" si="158"/>
        <v>#VALUE!</v>
      </c>
      <c r="AD411" s="4" t="e">
        <f t="shared" si="143"/>
        <v>#VALUE!</v>
      </c>
      <c r="AE411" s="4" t="e">
        <f t="shared" si="159"/>
        <v>#VALUE!</v>
      </c>
      <c r="AF411" s="4" t="e">
        <f t="shared" si="144"/>
        <v>#VALUE!</v>
      </c>
      <c r="AG411" s="4" t="e">
        <f t="shared" si="145"/>
        <v>#VALUE!</v>
      </c>
      <c r="AH411" s="4" t="e">
        <f t="shared" si="146"/>
        <v>#VALUE!</v>
      </c>
      <c r="AI411" s="4" t="e">
        <f t="shared" si="147"/>
        <v>#VALUE!</v>
      </c>
      <c r="AJ411" s="4" t="e">
        <f t="shared" si="148"/>
        <v>#VALUE!</v>
      </c>
      <c r="AK411" s="4" t="e">
        <f t="shared" si="149"/>
        <v>#VALUE!</v>
      </c>
      <c r="AL411" s="4" t="e">
        <f t="shared" si="150"/>
        <v>#VALUE!</v>
      </c>
    </row>
    <row r="412" spans="1:38" ht="13.8" thickBot="1" x14ac:dyDescent="0.3">
      <c r="A412" s="350"/>
      <c r="B412" s="351"/>
      <c r="C412" s="351"/>
      <c r="D412" s="560"/>
      <c r="E412" s="561"/>
      <c r="F412" s="351"/>
      <c r="G412" s="354"/>
      <c r="H412" s="357"/>
      <c r="I412" s="353"/>
      <c r="J412" s="354"/>
      <c r="K412" s="65"/>
      <c r="L412" s="61" t="str">
        <f t="shared" si="151"/>
        <v/>
      </c>
      <c r="M412" s="4" t="str">
        <f t="shared" si="152"/>
        <v/>
      </c>
      <c r="N412" s="4" t="str">
        <f>IF(U412&lt;MIN($D$5,$D$10),"",INDEX($U$35:$Z403,1,B412+1))</f>
        <v/>
      </c>
      <c r="O412" s="5" t="str">
        <f t="shared" si="153"/>
        <v/>
      </c>
      <c r="P412" s="5">
        <f t="shared" si="136"/>
        <v>0</v>
      </c>
      <c r="Q412" s="351"/>
      <c r="R412" s="351"/>
      <c r="S412" s="19" t="str">
        <f t="shared" si="156"/>
        <v/>
      </c>
      <c r="T412" s="62" t="str">
        <f t="shared" si="157"/>
        <v/>
      </c>
      <c r="U412" s="25">
        <f t="shared" si="137"/>
        <v>0</v>
      </c>
      <c r="V412" s="21">
        <f t="shared" si="138"/>
        <v>0</v>
      </c>
      <c r="W412" s="4" t="str">
        <f t="shared" si="139"/>
        <v/>
      </c>
      <c r="X412" s="4" t="e">
        <f t="shared" si="154"/>
        <v>#VALUE!</v>
      </c>
      <c r="Y412" s="4">
        <f t="shared" si="140"/>
        <v>0</v>
      </c>
      <c r="Z412" s="4">
        <f t="shared" si="155"/>
        <v>0</v>
      </c>
      <c r="AA412" s="4" t="e">
        <f t="shared" si="141"/>
        <v>#VALUE!</v>
      </c>
      <c r="AB412" s="4" t="e">
        <f t="shared" si="142"/>
        <v>#VALUE!</v>
      </c>
      <c r="AC412" s="4" t="e">
        <f t="shared" si="158"/>
        <v>#VALUE!</v>
      </c>
      <c r="AD412" s="4" t="e">
        <f t="shared" si="143"/>
        <v>#VALUE!</v>
      </c>
      <c r="AE412" s="4" t="e">
        <f t="shared" si="159"/>
        <v>#VALUE!</v>
      </c>
      <c r="AF412" s="4" t="e">
        <f t="shared" si="144"/>
        <v>#VALUE!</v>
      </c>
      <c r="AG412" s="4" t="e">
        <f t="shared" si="145"/>
        <v>#VALUE!</v>
      </c>
      <c r="AH412" s="4" t="e">
        <f t="shared" si="146"/>
        <v>#VALUE!</v>
      </c>
      <c r="AI412" s="4" t="e">
        <f t="shared" si="147"/>
        <v>#VALUE!</v>
      </c>
      <c r="AJ412" s="4" t="e">
        <f t="shared" si="148"/>
        <v>#VALUE!</v>
      </c>
      <c r="AK412" s="4" t="e">
        <f t="shared" si="149"/>
        <v>#VALUE!</v>
      </c>
      <c r="AL412" s="4" t="e">
        <f t="shared" si="150"/>
        <v>#VALUE!</v>
      </c>
    </row>
    <row r="413" spans="1:38" ht="13.8" thickBot="1" x14ac:dyDescent="0.3">
      <c r="A413" s="350"/>
      <c r="B413" s="351"/>
      <c r="C413" s="351"/>
      <c r="D413" s="560"/>
      <c r="E413" s="561"/>
      <c r="F413" s="351"/>
      <c r="G413" s="354"/>
      <c r="H413" s="357"/>
      <c r="I413" s="353"/>
      <c r="J413" s="354"/>
      <c r="K413" s="65"/>
      <c r="L413" s="61" t="str">
        <f t="shared" si="151"/>
        <v/>
      </c>
      <c r="M413" s="4" t="str">
        <f t="shared" si="152"/>
        <v/>
      </c>
      <c r="N413" s="4" t="str">
        <f>IF(U413&lt;MIN($D$5,$D$10),"",INDEX($U$35:$Z404,1,B413+1))</f>
        <v/>
      </c>
      <c r="O413" s="5" t="str">
        <f t="shared" si="153"/>
        <v/>
      </c>
      <c r="P413" s="5">
        <f t="shared" si="136"/>
        <v>0</v>
      </c>
      <c r="Q413" s="351"/>
      <c r="R413" s="351"/>
      <c r="S413" s="19" t="str">
        <f t="shared" si="156"/>
        <v/>
      </c>
      <c r="T413" s="62" t="str">
        <f t="shared" si="157"/>
        <v/>
      </c>
      <c r="U413" s="25">
        <f t="shared" si="137"/>
        <v>0</v>
      </c>
      <c r="V413" s="21">
        <f t="shared" si="138"/>
        <v>0</v>
      </c>
      <c r="W413" s="4" t="str">
        <f t="shared" si="139"/>
        <v/>
      </c>
      <c r="X413" s="4" t="e">
        <f t="shared" si="154"/>
        <v>#VALUE!</v>
      </c>
      <c r="Y413" s="4">
        <f t="shared" si="140"/>
        <v>0</v>
      </c>
      <c r="Z413" s="4">
        <f t="shared" si="155"/>
        <v>0</v>
      </c>
      <c r="AA413" s="4" t="e">
        <f t="shared" si="141"/>
        <v>#VALUE!</v>
      </c>
      <c r="AB413" s="4" t="e">
        <f t="shared" si="142"/>
        <v>#VALUE!</v>
      </c>
      <c r="AC413" s="4" t="e">
        <f t="shared" si="158"/>
        <v>#VALUE!</v>
      </c>
      <c r="AD413" s="4" t="e">
        <f t="shared" si="143"/>
        <v>#VALUE!</v>
      </c>
      <c r="AE413" s="4" t="e">
        <f t="shared" si="159"/>
        <v>#VALUE!</v>
      </c>
      <c r="AF413" s="4" t="e">
        <f t="shared" si="144"/>
        <v>#VALUE!</v>
      </c>
      <c r="AG413" s="4" t="e">
        <f t="shared" si="145"/>
        <v>#VALUE!</v>
      </c>
      <c r="AH413" s="4" t="e">
        <f t="shared" si="146"/>
        <v>#VALUE!</v>
      </c>
      <c r="AI413" s="4" t="e">
        <f t="shared" si="147"/>
        <v>#VALUE!</v>
      </c>
      <c r="AJ413" s="4" t="e">
        <f t="shared" si="148"/>
        <v>#VALUE!</v>
      </c>
      <c r="AK413" s="4" t="e">
        <f t="shared" si="149"/>
        <v>#VALUE!</v>
      </c>
      <c r="AL413" s="4" t="e">
        <f t="shared" si="150"/>
        <v>#VALUE!</v>
      </c>
    </row>
    <row r="414" spans="1:38" ht="13.8" thickBot="1" x14ac:dyDescent="0.3">
      <c r="A414" s="350"/>
      <c r="B414" s="351"/>
      <c r="C414" s="351"/>
      <c r="D414" s="560"/>
      <c r="E414" s="561"/>
      <c r="F414" s="351"/>
      <c r="G414" s="354"/>
      <c r="H414" s="357"/>
      <c r="I414" s="353"/>
      <c r="J414" s="354"/>
      <c r="K414" s="65"/>
      <c r="L414" s="61" t="str">
        <f t="shared" si="151"/>
        <v/>
      </c>
      <c r="M414" s="4" t="str">
        <f t="shared" si="152"/>
        <v/>
      </c>
      <c r="N414" s="4" t="str">
        <f>IF(U414&lt;MIN($D$5,$D$10),"",INDEX($U$35:$Z405,1,B414+1))</f>
        <v/>
      </c>
      <c r="O414" s="5" t="str">
        <f t="shared" si="153"/>
        <v/>
      </c>
      <c r="P414" s="5">
        <f t="shared" si="136"/>
        <v>0</v>
      </c>
      <c r="Q414" s="351"/>
      <c r="R414" s="351"/>
      <c r="S414" s="19" t="str">
        <f t="shared" si="156"/>
        <v/>
      </c>
      <c r="T414" s="62" t="str">
        <f t="shared" si="157"/>
        <v/>
      </c>
      <c r="U414" s="25">
        <f t="shared" si="137"/>
        <v>0</v>
      </c>
      <c r="V414" s="21">
        <f t="shared" si="138"/>
        <v>0</v>
      </c>
      <c r="W414" s="4" t="str">
        <f t="shared" si="139"/>
        <v/>
      </c>
      <c r="X414" s="4" t="e">
        <f t="shared" si="154"/>
        <v>#VALUE!</v>
      </c>
      <c r="Y414" s="4">
        <f t="shared" si="140"/>
        <v>0</v>
      </c>
      <c r="Z414" s="4">
        <f t="shared" si="155"/>
        <v>0</v>
      </c>
      <c r="AA414" s="4" t="e">
        <f t="shared" si="141"/>
        <v>#VALUE!</v>
      </c>
      <c r="AB414" s="4" t="e">
        <f t="shared" si="142"/>
        <v>#VALUE!</v>
      </c>
      <c r="AC414" s="4" t="e">
        <f t="shared" si="158"/>
        <v>#VALUE!</v>
      </c>
      <c r="AD414" s="4" t="e">
        <f t="shared" si="143"/>
        <v>#VALUE!</v>
      </c>
      <c r="AE414" s="4" t="e">
        <f t="shared" si="159"/>
        <v>#VALUE!</v>
      </c>
      <c r="AF414" s="4" t="e">
        <f t="shared" si="144"/>
        <v>#VALUE!</v>
      </c>
      <c r="AG414" s="4" t="e">
        <f t="shared" si="145"/>
        <v>#VALUE!</v>
      </c>
      <c r="AH414" s="4" t="e">
        <f t="shared" si="146"/>
        <v>#VALUE!</v>
      </c>
      <c r="AI414" s="4" t="e">
        <f t="shared" si="147"/>
        <v>#VALUE!</v>
      </c>
      <c r="AJ414" s="4" t="e">
        <f t="shared" si="148"/>
        <v>#VALUE!</v>
      </c>
      <c r="AK414" s="4" t="e">
        <f t="shared" si="149"/>
        <v>#VALUE!</v>
      </c>
      <c r="AL414" s="4" t="e">
        <f t="shared" si="150"/>
        <v>#VALUE!</v>
      </c>
    </row>
    <row r="415" spans="1:38" ht="13.8" thickBot="1" x14ac:dyDescent="0.3">
      <c r="A415" s="350"/>
      <c r="B415" s="351"/>
      <c r="C415" s="351"/>
      <c r="D415" s="560"/>
      <c r="E415" s="561"/>
      <c r="F415" s="351"/>
      <c r="G415" s="354"/>
      <c r="H415" s="357"/>
      <c r="I415" s="353"/>
      <c r="J415" s="354"/>
      <c r="K415" s="65"/>
      <c r="L415" s="61" t="str">
        <f t="shared" si="151"/>
        <v/>
      </c>
      <c r="M415" s="4" t="str">
        <f t="shared" si="152"/>
        <v/>
      </c>
      <c r="N415" s="4" t="str">
        <f>IF(U415&lt;MIN($D$5,$D$10),"",INDEX($U$35:$Z406,1,B415+1))</f>
        <v/>
      </c>
      <c r="O415" s="5" t="str">
        <f t="shared" si="153"/>
        <v/>
      </c>
      <c r="P415" s="5">
        <f t="shared" si="136"/>
        <v>0</v>
      </c>
      <c r="Q415" s="351"/>
      <c r="R415" s="351"/>
      <c r="S415" s="19" t="str">
        <f t="shared" si="156"/>
        <v/>
      </c>
      <c r="T415" s="62" t="str">
        <f t="shared" si="157"/>
        <v/>
      </c>
      <c r="U415" s="25">
        <f t="shared" si="137"/>
        <v>0</v>
      </c>
      <c r="V415" s="21">
        <f t="shared" si="138"/>
        <v>0</v>
      </c>
      <c r="W415" s="4" t="str">
        <f t="shared" si="139"/>
        <v/>
      </c>
      <c r="X415" s="4" t="e">
        <f t="shared" si="154"/>
        <v>#VALUE!</v>
      </c>
      <c r="Y415" s="4">
        <f t="shared" si="140"/>
        <v>0</v>
      </c>
      <c r="Z415" s="4">
        <f t="shared" si="155"/>
        <v>0</v>
      </c>
      <c r="AA415" s="4" t="e">
        <f t="shared" si="141"/>
        <v>#VALUE!</v>
      </c>
      <c r="AB415" s="4" t="e">
        <f t="shared" si="142"/>
        <v>#VALUE!</v>
      </c>
      <c r="AC415" s="4" t="e">
        <f t="shared" si="158"/>
        <v>#VALUE!</v>
      </c>
      <c r="AD415" s="4" t="e">
        <f t="shared" si="143"/>
        <v>#VALUE!</v>
      </c>
      <c r="AE415" s="4" t="e">
        <f t="shared" si="159"/>
        <v>#VALUE!</v>
      </c>
      <c r="AF415" s="4" t="e">
        <f t="shared" si="144"/>
        <v>#VALUE!</v>
      </c>
      <c r="AG415" s="4" t="e">
        <f t="shared" si="145"/>
        <v>#VALUE!</v>
      </c>
      <c r="AH415" s="4" t="e">
        <f t="shared" si="146"/>
        <v>#VALUE!</v>
      </c>
      <c r="AI415" s="4" t="e">
        <f t="shared" si="147"/>
        <v>#VALUE!</v>
      </c>
      <c r="AJ415" s="4" t="e">
        <f t="shared" si="148"/>
        <v>#VALUE!</v>
      </c>
      <c r="AK415" s="4" t="e">
        <f t="shared" si="149"/>
        <v>#VALUE!</v>
      </c>
      <c r="AL415" s="4" t="e">
        <f t="shared" si="150"/>
        <v>#VALUE!</v>
      </c>
    </row>
    <row r="416" spans="1:38" ht="13.8" thickBot="1" x14ac:dyDescent="0.3">
      <c r="A416" s="350"/>
      <c r="B416" s="351"/>
      <c r="C416" s="351"/>
      <c r="D416" s="560"/>
      <c r="E416" s="561"/>
      <c r="F416" s="351"/>
      <c r="G416" s="354"/>
      <c r="H416" s="357"/>
      <c r="I416" s="353"/>
      <c r="J416" s="354"/>
      <c r="K416" s="65"/>
      <c r="L416" s="61" t="str">
        <f t="shared" si="151"/>
        <v/>
      </c>
      <c r="M416" s="4" t="str">
        <f t="shared" si="152"/>
        <v/>
      </c>
      <c r="N416" s="4" t="str">
        <f>IF(U416&lt;MIN($D$5,$D$10),"",INDEX($U$35:$Z407,1,B416+1))</f>
        <v/>
      </c>
      <c r="O416" s="5" t="str">
        <f t="shared" si="153"/>
        <v/>
      </c>
      <c r="P416" s="5">
        <f t="shared" si="136"/>
        <v>0</v>
      </c>
      <c r="Q416" s="351"/>
      <c r="R416" s="351"/>
      <c r="S416" s="19" t="str">
        <f t="shared" si="156"/>
        <v/>
      </c>
      <c r="T416" s="62" t="str">
        <f t="shared" si="157"/>
        <v/>
      </c>
      <c r="U416" s="25">
        <f t="shared" si="137"/>
        <v>0</v>
      </c>
      <c r="V416" s="21">
        <f t="shared" si="138"/>
        <v>0</v>
      </c>
      <c r="W416" s="4" t="str">
        <f t="shared" si="139"/>
        <v/>
      </c>
      <c r="X416" s="4" t="e">
        <f t="shared" si="154"/>
        <v>#VALUE!</v>
      </c>
      <c r="Y416" s="4">
        <f t="shared" si="140"/>
        <v>0</v>
      </c>
      <c r="Z416" s="4">
        <f t="shared" si="155"/>
        <v>0</v>
      </c>
      <c r="AA416" s="4" t="e">
        <f t="shared" si="141"/>
        <v>#VALUE!</v>
      </c>
      <c r="AB416" s="4" t="e">
        <f t="shared" si="142"/>
        <v>#VALUE!</v>
      </c>
      <c r="AC416" s="4" t="e">
        <f t="shared" si="158"/>
        <v>#VALUE!</v>
      </c>
      <c r="AD416" s="4" t="e">
        <f t="shared" si="143"/>
        <v>#VALUE!</v>
      </c>
      <c r="AE416" s="4" t="e">
        <f t="shared" si="159"/>
        <v>#VALUE!</v>
      </c>
      <c r="AF416" s="4" t="e">
        <f t="shared" si="144"/>
        <v>#VALUE!</v>
      </c>
      <c r="AG416" s="4" t="e">
        <f t="shared" si="145"/>
        <v>#VALUE!</v>
      </c>
      <c r="AH416" s="4" t="e">
        <f t="shared" si="146"/>
        <v>#VALUE!</v>
      </c>
      <c r="AI416" s="4" t="e">
        <f t="shared" si="147"/>
        <v>#VALUE!</v>
      </c>
      <c r="AJ416" s="4" t="e">
        <f t="shared" si="148"/>
        <v>#VALUE!</v>
      </c>
      <c r="AK416" s="4" t="e">
        <f t="shared" si="149"/>
        <v>#VALUE!</v>
      </c>
      <c r="AL416" s="4" t="e">
        <f t="shared" si="150"/>
        <v>#VALUE!</v>
      </c>
    </row>
    <row r="417" spans="1:38" ht="13.8" thickBot="1" x14ac:dyDescent="0.3">
      <c r="A417" s="350"/>
      <c r="B417" s="351"/>
      <c r="C417" s="351"/>
      <c r="D417" s="560"/>
      <c r="E417" s="561"/>
      <c r="F417" s="351"/>
      <c r="G417" s="354"/>
      <c r="H417" s="357"/>
      <c r="I417" s="353"/>
      <c r="J417" s="354"/>
      <c r="K417" s="65"/>
      <c r="L417" s="61" t="str">
        <f t="shared" si="151"/>
        <v/>
      </c>
      <c r="M417" s="4" t="str">
        <f t="shared" si="152"/>
        <v/>
      </c>
      <c r="N417" s="4" t="str">
        <f>IF(U417&lt;MIN($D$5,$D$10),"",INDEX($U$35:$Z408,1,B417+1))</f>
        <v/>
      </c>
      <c r="O417" s="5" t="str">
        <f t="shared" si="153"/>
        <v/>
      </c>
      <c r="P417" s="5">
        <f t="shared" si="136"/>
        <v>0</v>
      </c>
      <c r="Q417" s="351"/>
      <c r="R417" s="351"/>
      <c r="S417" s="19" t="str">
        <f t="shared" si="156"/>
        <v/>
      </c>
      <c r="T417" s="62" t="str">
        <f t="shared" si="157"/>
        <v/>
      </c>
      <c r="U417" s="25">
        <f t="shared" si="137"/>
        <v>0</v>
      </c>
      <c r="V417" s="21">
        <f t="shared" si="138"/>
        <v>0</v>
      </c>
      <c r="W417" s="4" t="str">
        <f t="shared" si="139"/>
        <v/>
      </c>
      <c r="X417" s="4" t="e">
        <f t="shared" si="154"/>
        <v>#VALUE!</v>
      </c>
      <c r="Y417" s="4">
        <f t="shared" si="140"/>
        <v>0</v>
      </c>
      <c r="Z417" s="4">
        <f t="shared" si="155"/>
        <v>0</v>
      </c>
      <c r="AA417" s="4" t="e">
        <f t="shared" si="141"/>
        <v>#VALUE!</v>
      </c>
      <c r="AB417" s="4" t="e">
        <f t="shared" si="142"/>
        <v>#VALUE!</v>
      </c>
      <c r="AC417" s="4" t="e">
        <f t="shared" si="158"/>
        <v>#VALUE!</v>
      </c>
      <c r="AD417" s="4" t="e">
        <f t="shared" si="143"/>
        <v>#VALUE!</v>
      </c>
      <c r="AE417" s="4" t="e">
        <f t="shared" si="159"/>
        <v>#VALUE!</v>
      </c>
      <c r="AF417" s="4" t="e">
        <f t="shared" si="144"/>
        <v>#VALUE!</v>
      </c>
      <c r="AG417" s="4" t="e">
        <f t="shared" si="145"/>
        <v>#VALUE!</v>
      </c>
      <c r="AH417" s="4" t="e">
        <f t="shared" si="146"/>
        <v>#VALUE!</v>
      </c>
      <c r="AI417" s="4" t="e">
        <f t="shared" si="147"/>
        <v>#VALUE!</v>
      </c>
      <c r="AJ417" s="4" t="e">
        <f t="shared" si="148"/>
        <v>#VALUE!</v>
      </c>
      <c r="AK417" s="4" t="e">
        <f t="shared" si="149"/>
        <v>#VALUE!</v>
      </c>
      <c r="AL417" s="4" t="e">
        <f t="shared" si="150"/>
        <v>#VALUE!</v>
      </c>
    </row>
    <row r="418" spans="1:38" ht="13.8" thickBot="1" x14ac:dyDescent="0.3">
      <c r="A418" s="350"/>
      <c r="B418" s="351"/>
      <c r="C418" s="351"/>
      <c r="D418" s="560"/>
      <c r="E418" s="561"/>
      <c r="F418" s="351"/>
      <c r="G418" s="354"/>
      <c r="H418" s="357"/>
      <c r="I418" s="353"/>
      <c r="J418" s="354"/>
      <c r="K418" s="65"/>
      <c r="L418" s="61" t="str">
        <f t="shared" si="151"/>
        <v/>
      </c>
      <c r="M418" s="4" t="str">
        <f t="shared" si="152"/>
        <v/>
      </c>
      <c r="N418" s="4" t="str">
        <f>IF(U418&lt;MIN($D$5,$D$10),"",INDEX($U$35:$Z409,1,B418+1))</f>
        <v/>
      </c>
      <c r="O418" s="5" t="str">
        <f t="shared" si="153"/>
        <v/>
      </c>
      <c r="P418" s="5">
        <f t="shared" si="136"/>
        <v>0</v>
      </c>
      <c r="Q418" s="351"/>
      <c r="R418" s="351"/>
      <c r="S418" s="19" t="str">
        <f t="shared" si="156"/>
        <v/>
      </c>
      <c r="T418" s="62" t="str">
        <f t="shared" si="157"/>
        <v/>
      </c>
      <c r="U418" s="25">
        <f t="shared" si="137"/>
        <v>0</v>
      </c>
      <c r="V418" s="21">
        <f t="shared" si="138"/>
        <v>0</v>
      </c>
      <c r="W418" s="4" t="str">
        <f t="shared" si="139"/>
        <v/>
      </c>
      <c r="X418" s="4" t="e">
        <f t="shared" si="154"/>
        <v>#VALUE!</v>
      </c>
      <c r="Y418" s="4">
        <f t="shared" si="140"/>
        <v>0</v>
      </c>
      <c r="Z418" s="4">
        <f t="shared" si="155"/>
        <v>0</v>
      </c>
      <c r="AA418" s="4" t="e">
        <f t="shared" si="141"/>
        <v>#VALUE!</v>
      </c>
      <c r="AB418" s="4" t="e">
        <f t="shared" si="142"/>
        <v>#VALUE!</v>
      </c>
      <c r="AC418" s="4" t="e">
        <f t="shared" si="158"/>
        <v>#VALUE!</v>
      </c>
      <c r="AD418" s="4" t="e">
        <f t="shared" si="143"/>
        <v>#VALUE!</v>
      </c>
      <c r="AE418" s="4" t="e">
        <f t="shared" si="159"/>
        <v>#VALUE!</v>
      </c>
      <c r="AF418" s="4" t="e">
        <f t="shared" si="144"/>
        <v>#VALUE!</v>
      </c>
      <c r="AG418" s="4" t="e">
        <f t="shared" si="145"/>
        <v>#VALUE!</v>
      </c>
      <c r="AH418" s="4" t="e">
        <f t="shared" si="146"/>
        <v>#VALUE!</v>
      </c>
      <c r="AI418" s="4" t="e">
        <f t="shared" si="147"/>
        <v>#VALUE!</v>
      </c>
      <c r="AJ418" s="4" t="e">
        <f t="shared" si="148"/>
        <v>#VALUE!</v>
      </c>
      <c r="AK418" s="4" t="e">
        <f t="shared" si="149"/>
        <v>#VALUE!</v>
      </c>
      <c r="AL418" s="4" t="e">
        <f t="shared" si="150"/>
        <v>#VALUE!</v>
      </c>
    </row>
    <row r="419" spans="1:38" ht="13.8" thickBot="1" x14ac:dyDescent="0.3">
      <c r="A419" s="350"/>
      <c r="B419" s="351"/>
      <c r="C419" s="351"/>
      <c r="D419" s="560"/>
      <c r="E419" s="561"/>
      <c r="F419" s="351"/>
      <c r="G419" s="354"/>
      <c r="H419" s="357"/>
      <c r="I419" s="353"/>
      <c r="J419" s="354"/>
      <c r="K419" s="65"/>
      <c r="L419" s="61" t="str">
        <f t="shared" si="151"/>
        <v/>
      </c>
      <c r="M419" s="4" t="str">
        <f t="shared" si="152"/>
        <v/>
      </c>
      <c r="N419" s="4" t="str">
        <f>IF(U419&lt;MIN($D$5,$D$10),"",INDEX($U$35:$Z410,1,B419+1))</f>
        <v/>
      </c>
      <c r="O419" s="5" t="str">
        <f t="shared" si="153"/>
        <v/>
      </c>
      <c r="P419" s="5">
        <f t="shared" si="136"/>
        <v>0</v>
      </c>
      <c r="Q419" s="351"/>
      <c r="R419" s="351"/>
      <c r="S419" s="19" t="str">
        <f t="shared" si="156"/>
        <v/>
      </c>
      <c r="T419" s="62" t="str">
        <f t="shared" si="157"/>
        <v/>
      </c>
      <c r="U419" s="25">
        <f t="shared" si="137"/>
        <v>0</v>
      </c>
      <c r="V419" s="21">
        <f t="shared" si="138"/>
        <v>0</v>
      </c>
      <c r="W419" s="4" t="str">
        <f t="shared" si="139"/>
        <v/>
      </c>
      <c r="X419" s="4" t="e">
        <f t="shared" si="154"/>
        <v>#VALUE!</v>
      </c>
      <c r="Y419" s="4">
        <f t="shared" si="140"/>
        <v>0</v>
      </c>
      <c r="Z419" s="4">
        <f t="shared" si="155"/>
        <v>0</v>
      </c>
      <c r="AA419" s="4" t="e">
        <f t="shared" si="141"/>
        <v>#VALUE!</v>
      </c>
      <c r="AB419" s="4" t="e">
        <f t="shared" si="142"/>
        <v>#VALUE!</v>
      </c>
      <c r="AC419" s="4" t="e">
        <f t="shared" si="158"/>
        <v>#VALUE!</v>
      </c>
      <c r="AD419" s="4" t="e">
        <f t="shared" si="143"/>
        <v>#VALUE!</v>
      </c>
      <c r="AE419" s="4" t="e">
        <f t="shared" si="159"/>
        <v>#VALUE!</v>
      </c>
      <c r="AF419" s="4" t="e">
        <f t="shared" si="144"/>
        <v>#VALUE!</v>
      </c>
      <c r="AG419" s="4" t="e">
        <f t="shared" si="145"/>
        <v>#VALUE!</v>
      </c>
      <c r="AH419" s="4" t="e">
        <f t="shared" si="146"/>
        <v>#VALUE!</v>
      </c>
      <c r="AI419" s="4" t="e">
        <f t="shared" si="147"/>
        <v>#VALUE!</v>
      </c>
      <c r="AJ419" s="4" t="e">
        <f t="shared" si="148"/>
        <v>#VALUE!</v>
      </c>
      <c r="AK419" s="4" t="e">
        <f t="shared" si="149"/>
        <v>#VALUE!</v>
      </c>
      <c r="AL419" s="4" t="e">
        <f t="shared" si="150"/>
        <v>#VALUE!</v>
      </c>
    </row>
    <row r="420" spans="1:38" ht="13.8" thickBot="1" x14ac:dyDescent="0.3">
      <c r="A420" s="350"/>
      <c r="B420" s="351"/>
      <c r="C420" s="351"/>
      <c r="D420" s="560"/>
      <c r="E420" s="561"/>
      <c r="F420" s="351"/>
      <c r="G420" s="354"/>
      <c r="H420" s="357"/>
      <c r="I420" s="353"/>
      <c r="J420" s="354"/>
      <c r="K420" s="65"/>
      <c r="L420" s="61" t="str">
        <f t="shared" si="151"/>
        <v/>
      </c>
      <c r="M420" s="4" t="str">
        <f t="shared" si="152"/>
        <v/>
      </c>
      <c r="N420" s="4" t="str">
        <f>IF(U420&lt;MIN($D$5,$D$10),"",INDEX($U$35:$Z411,1,B420+1))</f>
        <v/>
      </c>
      <c r="O420" s="5" t="str">
        <f t="shared" si="153"/>
        <v/>
      </c>
      <c r="P420" s="5">
        <f t="shared" ref="P420:P483" si="160">Q420+R420</f>
        <v>0</v>
      </c>
      <c r="Q420" s="351"/>
      <c r="R420" s="351"/>
      <c r="S420" s="19" t="str">
        <f t="shared" si="156"/>
        <v/>
      </c>
      <c r="T420" s="62" t="str">
        <f t="shared" si="157"/>
        <v/>
      </c>
      <c r="U420" s="25">
        <f t="shared" ref="U420:U483" si="161">IF(AND(G420&gt;0,J420&gt;0),J420,G420)</f>
        <v>0</v>
      </c>
      <c r="V420" s="21">
        <f t="shared" ref="V420:V483" si="162">IF(AND(G420&gt;0,J420&gt;0),I420,H420)</f>
        <v>0</v>
      </c>
      <c r="W420" s="4" t="str">
        <f t="shared" ref="W420:W483" si="163">IF(C420="Low",1,IF(C420="High",2,""))</f>
        <v/>
      </c>
      <c r="X420" s="4" t="e">
        <f t="shared" si="154"/>
        <v>#VALUE!</v>
      </c>
      <c r="Y420" s="4">
        <f t="shared" ref="Y420:Y483" si="164">INDEX($U$18:$U$23,B420+1,1)</f>
        <v>0</v>
      </c>
      <c r="Z420" s="4">
        <f t="shared" si="155"/>
        <v>0</v>
      </c>
      <c r="AA420" s="4" t="e">
        <f t="shared" ref="AA420:AA483" si="165">X420</f>
        <v>#VALUE!</v>
      </c>
      <c r="AB420" s="4" t="e">
        <f t="shared" ref="AB420:AB483" si="166">MIN(X420,Y420)</f>
        <v>#VALUE!</v>
      </c>
      <c r="AC420" s="4" t="e">
        <f t="shared" si="158"/>
        <v>#VALUE!</v>
      </c>
      <c r="AD420" s="4" t="e">
        <f t="shared" ref="AD420:AD483" si="167">MAX(X420,Z420)</f>
        <v>#VALUE!</v>
      </c>
      <c r="AE420" s="4" t="e">
        <f t="shared" si="159"/>
        <v>#VALUE!</v>
      </c>
      <c r="AF420" s="4" t="e">
        <f t="shared" ref="AF420:AF483" si="168">X420</f>
        <v>#VALUE!</v>
      </c>
      <c r="AG420" s="4" t="e">
        <f t="shared" ref="AG420:AG483" si="169">IF(N420+Q420+R420&gt;X420,"Overcharge","")</f>
        <v>#VALUE!</v>
      </c>
      <c r="AH420" s="4" t="e">
        <f t="shared" ref="AH420:AH483" si="170">IF(R420+N420&gt;MIN(X420,Y420),"Overcharge","")</f>
        <v>#VALUE!</v>
      </c>
      <c r="AI420" s="4" t="e">
        <f t="shared" ref="AI420:AI483" si="171">IF(OR(N420+R420&gt;Y420,N420+Q420+R420&gt;X420),"Overcharge","")</f>
        <v>#VALUE!</v>
      </c>
      <c r="AJ420" s="4" t="e">
        <f t="shared" ref="AJ420:AJ483" si="172">IF(N420+Q420+R420&gt;MAX(X420,Z420),"Overcharge","")</f>
        <v>#VALUE!</v>
      </c>
      <c r="AK420" s="4" t="e">
        <f t="shared" ref="AK420:AK483" si="173">IF(OR(R420+N420&gt;Y420,R420+Q420+N420&gt;X420),"Overcharge","")</f>
        <v>#VALUE!</v>
      </c>
      <c r="AL420" s="4" t="e">
        <f t="shared" ref="AL420:AL483" si="174">IF(R420+N420+Q420&gt;X420,"Overcharge","")</f>
        <v>#VALUE!</v>
      </c>
    </row>
    <row r="421" spans="1:38" ht="13.8" thickBot="1" x14ac:dyDescent="0.3">
      <c r="A421" s="350"/>
      <c r="B421" s="351"/>
      <c r="C421" s="351"/>
      <c r="D421" s="560"/>
      <c r="E421" s="561"/>
      <c r="F421" s="351"/>
      <c r="G421" s="354"/>
      <c r="H421" s="357"/>
      <c r="I421" s="353"/>
      <c r="J421" s="354"/>
      <c r="K421" s="65"/>
      <c r="L421" s="61" t="str">
        <f t="shared" si="151"/>
        <v/>
      </c>
      <c r="M421" s="4" t="str">
        <f t="shared" si="152"/>
        <v/>
      </c>
      <c r="N421" s="4" t="str">
        <f>IF(U421&lt;MIN($D$5,$D$10),"",INDEX($U$35:$Z412,1,B421+1))</f>
        <v/>
      </c>
      <c r="O421" s="5" t="str">
        <f t="shared" si="153"/>
        <v/>
      </c>
      <c r="P421" s="5">
        <f t="shared" si="160"/>
        <v>0</v>
      </c>
      <c r="Q421" s="351"/>
      <c r="R421" s="351"/>
      <c r="S421" s="19" t="str">
        <f t="shared" si="156"/>
        <v/>
      </c>
      <c r="T421" s="62" t="str">
        <f t="shared" si="157"/>
        <v/>
      </c>
      <c r="U421" s="25">
        <f t="shared" si="161"/>
        <v>0</v>
      </c>
      <c r="V421" s="21">
        <f t="shared" si="162"/>
        <v>0</v>
      </c>
      <c r="W421" s="4" t="str">
        <f t="shared" si="163"/>
        <v/>
      </c>
      <c r="X421" s="4" t="e">
        <f t="shared" si="154"/>
        <v>#VALUE!</v>
      </c>
      <c r="Y421" s="4">
        <f t="shared" si="164"/>
        <v>0</v>
      </c>
      <c r="Z421" s="4">
        <f t="shared" si="155"/>
        <v>0</v>
      </c>
      <c r="AA421" s="4" t="e">
        <f t="shared" si="165"/>
        <v>#VALUE!</v>
      </c>
      <c r="AB421" s="4" t="e">
        <f t="shared" si="166"/>
        <v>#VALUE!</v>
      </c>
      <c r="AC421" s="4" t="e">
        <f t="shared" si="158"/>
        <v>#VALUE!</v>
      </c>
      <c r="AD421" s="4" t="e">
        <f t="shared" si="167"/>
        <v>#VALUE!</v>
      </c>
      <c r="AE421" s="4" t="e">
        <f t="shared" si="159"/>
        <v>#VALUE!</v>
      </c>
      <c r="AF421" s="4" t="e">
        <f t="shared" si="168"/>
        <v>#VALUE!</v>
      </c>
      <c r="AG421" s="4" t="e">
        <f t="shared" si="169"/>
        <v>#VALUE!</v>
      </c>
      <c r="AH421" s="4" t="e">
        <f t="shared" si="170"/>
        <v>#VALUE!</v>
      </c>
      <c r="AI421" s="4" t="e">
        <f t="shared" si="171"/>
        <v>#VALUE!</v>
      </c>
      <c r="AJ421" s="4" t="e">
        <f t="shared" si="172"/>
        <v>#VALUE!</v>
      </c>
      <c r="AK421" s="4" t="e">
        <f t="shared" si="173"/>
        <v>#VALUE!</v>
      </c>
      <c r="AL421" s="4" t="e">
        <f t="shared" si="174"/>
        <v>#VALUE!</v>
      </c>
    </row>
    <row r="422" spans="1:38" ht="13.8" thickBot="1" x14ac:dyDescent="0.3">
      <c r="A422" s="350"/>
      <c r="B422" s="351"/>
      <c r="C422" s="351"/>
      <c r="D422" s="560"/>
      <c r="E422" s="561"/>
      <c r="F422" s="351"/>
      <c r="G422" s="354"/>
      <c r="H422" s="357"/>
      <c r="I422" s="353"/>
      <c r="J422" s="354"/>
      <c r="K422" s="65"/>
      <c r="L422" s="61" t="str">
        <f t="shared" si="151"/>
        <v/>
      </c>
      <c r="M422" s="4" t="str">
        <f t="shared" si="152"/>
        <v/>
      </c>
      <c r="N422" s="4" t="str">
        <f>IF(U422&lt;MIN($D$5,$D$10),"",INDEX($U$35:$Z413,1,B422+1))</f>
        <v/>
      </c>
      <c r="O422" s="5" t="str">
        <f t="shared" si="153"/>
        <v/>
      </c>
      <c r="P422" s="5">
        <f t="shared" si="160"/>
        <v>0</v>
      </c>
      <c r="Q422" s="351"/>
      <c r="R422" s="351"/>
      <c r="S422" s="19" t="str">
        <f t="shared" si="156"/>
        <v/>
      </c>
      <c r="T422" s="62" t="str">
        <f t="shared" si="157"/>
        <v/>
      </c>
      <c r="U422" s="25">
        <f t="shared" si="161"/>
        <v>0</v>
      </c>
      <c r="V422" s="21">
        <f t="shared" si="162"/>
        <v>0</v>
      </c>
      <c r="W422" s="4" t="str">
        <f t="shared" si="163"/>
        <v/>
      </c>
      <c r="X422" s="4" t="e">
        <f t="shared" si="154"/>
        <v>#VALUE!</v>
      </c>
      <c r="Y422" s="4">
        <f t="shared" si="164"/>
        <v>0</v>
      </c>
      <c r="Z422" s="4">
        <f t="shared" si="155"/>
        <v>0</v>
      </c>
      <c r="AA422" s="4" t="e">
        <f t="shared" si="165"/>
        <v>#VALUE!</v>
      </c>
      <c r="AB422" s="4" t="e">
        <f t="shared" si="166"/>
        <v>#VALUE!</v>
      </c>
      <c r="AC422" s="4" t="e">
        <f t="shared" si="158"/>
        <v>#VALUE!</v>
      </c>
      <c r="AD422" s="4" t="e">
        <f t="shared" si="167"/>
        <v>#VALUE!</v>
      </c>
      <c r="AE422" s="4" t="e">
        <f t="shared" si="159"/>
        <v>#VALUE!</v>
      </c>
      <c r="AF422" s="4" t="e">
        <f t="shared" si="168"/>
        <v>#VALUE!</v>
      </c>
      <c r="AG422" s="4" t="e">
        <f t="shared" si="169"/>
        <v>#VALUE!</v>
      </c>
      <c r="AH422" s="4" t="e">
        <f t="shared" si="170"/>
        <v>#VALUE!</v>
      </c>
      <c r="AI422" s="4" t="e">
        <f t="shared" si="171"/>
        <v>#VALUE!</v>
      </c>
      <c r="AJ422" s="4" t="e">
        <f t="shared" si="172"/>
        <v>#VALUE!</v>
      </c>
      <c r="AK422" s="4" t="e">
        <f t="shared" si="173"/>
        <v>#VALUE!</v>
      </c>
      <c r="AL422" s="4" t="e">
        <f t="shared" si="174"/>
        <v>#VALUE!</v>
      </c>
    </row>
    <row r="423" spans="1:38" ht="13.8" thickBot="1" x14ac:dyDescent="0.3">
      <c r="A423" s="350"/>
      <c r="B423" s="351"/>
      <c r="C423" s="351"/>
      <c r="D423" s="560"/>
      <c r="E423" s="561"/>
      <c r="F423" s="351"/>
      <c r="G423" s="354"/>
      <c r="H423" s="357"/>
      <c r="I423" s="353"/>
      <c r="J423" s="354"/>
      <c r="K423" s="65"/>
      <c r="L423" s="61" t="str">
        <f t="shared" si="151"/>
        <v/>
      </c>
      <c r="M423" s="4" t="str">
        <f t="shared" si="152"/>
        <v/>
      </c>
      <c r="N423" s="4" t="str">
        <f>IF(U423&lt;MIN($D$5,$D$10),"",INDEX($U$35:$Z414,1,B423+1))</f>
        <v/>
      </c>
      <c r="O423" s="5" t="str">
        <f t="shared" si="153"/>
        <v/>
      </c>
      <c r="P423" s="5">
        <f t="shared" si="160"/>
        <v>0</v>
      </c>
      <c r="Q423" s="351"/>
      <c r="R423" s="351"/>
      <c r="S423" s="19" t="str">
        <f t="shared" si="156"/>
        <v/>
      </c>
      <c r="T423" s="62" t="str">
        <f t="shared" si="157"/>
        <v/>
      </c>
      <c r="U423" s="25">
        <f t="shared" si="161"/>
        <v>0</v>
      </c>
      <c r="V423" s="21">
        <f t="shared" si="162"/>
        <v>0</v>
      </c>
      <c r="W423" s="4" t="str">
        <f t="shared" si="163"/>
        <v/>
      </c>
      <c r="X423" s="4" t="e">
        <f t="shared" si="154"/>
        <v>#VALUE!</v>
      </c>
      <c r="Y423" s="4">
        <f t="shared" si="164"/>
        <v>0</v>
      </c>
      <c r="Z423" s="4">
        <f t="shared" si="155"/>
        <v>0</v>
      </c>
      <c r="AA423" s="4" t="e">
        <f t="shared" si="165"/>
        <v>#VALUE!</v>
      </c>
      <c r="AB423" s="4" t="e">
        <f t="shared" si="166"/>
        <v>#VALUE!</v>
      </c>
      <c r="AC423" s="4" t="e">
        <f t="shared" si="158"/>
        <v>#VALUE!</v>
      </c>
      <c r="AD423" s="4" t="e">
        <f t="shared" si="167"/>
        <v>#VALUE!</v>
      </c>
      <c r="AE423" s="4" t="e">
        <f t="shared" si="159"/>
        <v>#VALUE!</v>
      </c>
      <c r="AF423" s="4" t="e">
        <f t="shared" si="168"/>
        <v>#VALUE!</v>
      </c>
      <c r="AG423" s="4" t="e">
        <f t="shared" si="169"/>
        <v>#VALUE!</v>
      </c>
      <c r="AH423" s="4" t="e">
        <f t="shared" si="170"/>
        <v>#VALUE!</v>
      </c>
      <c r="AI423" s="4" t="e">
        <f t="shared" si="171"/>
        <v>#VALUE!</v>
      </c>
      <c r="AJ423" s="4" t="e">
        <f t="shared" si="172"/>
        <v>#VALUE!</v>
      </c>
      <c r="AK423" s="4" t="e">
        <f t="shared" si="173"/>
        <v>#VALUE!</v>
      </c>
      <c r="AL423" s="4" t="e">
        <f t="shared" si="174"/>
        <v>#VALUE!</v>
      </c>
    </row>
    <row r="424" spans="1:38" ht="13.8" thickBot="1" x14ac:dyDescent="0.3">
      <c r="A424" s="350"/>
      <c r="B424" s="351"/>
      <c r="C424" s="351"/>
      <c r="D424" s="560"/>
      <c r="E424" s="561"/>
      <c r="F424" s="351"/>
      <c r="G424" s="354"/>
      <c r="H424" s="357"/>
      <c r="I424" s="353"/>
      <c r="J424" s="354"/>
      <c r="K424" s="65"/>
      <c r="L424" s="61" t="str">
        <f t="shared" si="151"/>
        <v/>
      </c>
      <c r="M424" s="4" t="str">
        <f t="shared" si="152"/>
        <v/>
      </c>
      <c r="N424" s="4" t="str">
        <f>IF(U424&lt;MIN($D$5,$D$10),"",INDEX($U$35:$Z415,1,B424+1))</f>
        <v/>
      </c>
      <c r="O424" s="5" t="str">
        <f t="shared" si="153"/>
        <v/>
      </c>
      <c r="P424" s="5">
        <f t="shared" si="160"/>
        <v>0</v>
      </c>
      <c r="Q424" s="351"/>
      <c r="R424" s="351"/>
      <c r="S424" s="19" t="str">
        <f t="shared" si="156"/>
        <v/>
      </c>
      <c r="T424" s="62" t="str">
        <f t="shared" si="157"/>
        <v/>
      </c>
      <c r="U424" s="25">
        <f t="shared" si="161"/>
        <v>0</v>
      </c>
      <c r="V424" s="21">
        <f t="shared" si="162"/>
        <v>0</v>
      </c>
      <c r="W424" s="4" t="str">
        <f t="shared" si="163"/>
        <v/>
      </c>
      <c r="X424" s="4" t="e">
        <f t="shared" si="154"/>
        <v>#VALUE!</v>
      </c>
      <c r="Y424" s="4">
        <f t="shared" si="164"/>
        <v>0</v>
      </c>
      <c r="Z424" s="4">
        <f t="shared" si="155"/>
        <v>0</v>
      </c>
      <c r="AA424" s="4" t="e">
        <f t="shared" si="165"/>
        <v>#VALUE!</v>
      </c>
      <c r="AB424" s="4" t="e">
        <f t="shared" si="166"/>
        <v>#VALUE!</v>
      </c>
      <c r="AC424" s="4" t="e">
        <f t="shared" si="158"/>
        <v>#VALUE!</v>
      </c>
      <c r="AD424" s="4" t="e">
        <f t="shared" si="167"/>
        <v>#VALUE!</v>
      </c>
      <c r="AE424" s="4" t="e">
        <f t="shared" si="159"/>
        <v>#VALUE!</v>
      </c>
      <c r="AF424" s="4" t="e">
        <f t="shared" si="168"/>
        <v>#VALUE!</v>
      </c>
      <c r="AG424" s="4" t="e">
        <f t="shared" si="169"/>
        <v>#VALUE!</v>
      </c>
      <c r="AH424" s="4" t="e">
        <f t="shared" si="170"/>
        <v>#VALUE!</v>
      </c>
      <c r="AI424" s="4" t="e">
        <f t="shared" si="171"/>
        <v>#VALUE!</v>
      </c>
      <c r="AJ424" s="4" t="e">
        <f t="shared" si="172"/>
        <v>#VALUE!</v>
      </c>
      <c r="AK424" s="4" t="e">
        <f t="shared" si="173"/>
        <v>#VALUE!</v>
      </c>
      <c r="AL424" s="4" t="e">
        <f t="shared" si="174"/>
        <v>#VALUE!</v>
      </c>
    </row>
    <row r="425" spans="1:38" ht="13.8" thickBot="1" x14ac:dyDescent="0.3">
      <c r="A425" s="350"/>
      <c r="B425" s="351"/>
      <c r="C425" s="351"/>
      <c r="D425" s="560"/>
      <c r="E425" s="561"/>
      <c r="F425" s="351"/>
      <c r="G425" s="354"/>
      <c r="H425" s="357"/>
      <c r="I425" s="353"/>
      <c r="J425" s="354"/>
      <c r="K425" s="65"/>
      <c r="L425" s="61" t="str">
        <f t="shared" si="151"/>
        <v/>
      </c>
      <c r="M425" s="4" t="str">
        <f t="shared" si="152"/>
        <v/>
      </c>
      <c r="N425" s="4" t="str">
        <f>IF(U425&lt;MIN($D$5,$D$10),"",INDEX($U$35:$Z416,1,B425+1))</f>
        <v/>
      </c>
      <c r="O425" s="5" t="str">
        <f t="shared" si="153"/>
        <v/>
      </c>
      <c r="P425" s="5">
        <f t="shared" si="160"/>
        <v>0</v>
      </c>
      <c r="Q425" s="351"/>
      <c r="R425" s="351"/>
      <c r="S425" s="19" t="str">
        <f t="shared" si="156"/>
        <v/>
      </c>
      <c r="T425" s="62" t="str">
        <f t="shared" si="157"/>
        <v/>
      </c>
      <c r="U425" s="25">
        <f t="shared" si="161"/>
        <v>0</v>
      </c>
      <c r="V425" s="21">
        <f t="shared" si="162"/>
        <v>0</v>
      </c>
      <c r="W425" s="4" t="str">
        <f t="shared" si="163"/>
        <v/>
      </c>
      <c r="X425" s="4" t="e">
        <f t="shared" si="154"/>
        <v>#VALUE!</v>
      </c>
      <c r="Y425" s="4">
        <f t="shared" si="164"/>
        <v>0</v>
      </c>
      <c r="Z425" s="4">
        <f t="shared" si="155"/>
        <v>0</v>
      </c>
      <c r="AA425" s="4" t="e">
        <f t="shared" si="165"/>
        <v>#VALUE!</v>
      </c>
      <c r="AB425" s="4" t="e">
        <f t="shared" si="166"/>
        <v>#VALUE!</v>
      </c>
      <c r="AC425" s="4" t="e">
        <f t="shared" si="158"/>
        <v>#VALUE!</v>
      </c>
      <c r="AD425" s="4" t="e">
        <f t="shared" si="167"/>
        <v>#VALUE!</v>
      </c>
      <c r="AE425" s="4" t="e">
        <f t="shared" si="159"/>
        <v>#VALUE!</v>
      </c>
      <c r="AF425" s="4" t="e">
        <f t="shared" si="168"/>
        <v>#VALUE!</v>
      </c>
      <c r="AG425" s="4" t="e">
        <f t="shared" si="169"/>
        <v>#VALUE!</v>
      </c>
      <c r="AH425" s="4" t="e">
        <f t="shared" si="170"/>
        <v>#VALUE!</v>
      </c>
      <c r="AI425" s="4" t="e">
        <f t="shared" si="171"/>
        <v>#VALUE!</v>
      </c>
      <c r="AJ425" s="4" t="e">
        <f t="shared" si="172"/>
        <v>#VALUE!</v>
      </c>
      <c r="AK425" s="4" t="e">
        <f t="shared" si="173"/>
        <v>#VALUE!</v>
      </c>
      <c r="AL425" s="4" t="e">
        <f t="shared" si="174"/>
        <v>#VALUE!</v>
      </c>
    </row>
    <row r="426" spans="1:38" ht="13.8" thickBot="1" x14ac:dyDescent="0.3">
      <c r="A426" s="350"/>
      <c r="B426" s="351"/>
      <c r="C426" s="351"/>
      <c r="D426" s="560"/>
      <c r="E426" s="561"/>
      <c r="F426" s="351"/>
      <c r="G426" s="354"/>
      <c r="H426" s="357"/>
      <c r="I426" s="353"/>
      <c r="J426" s="354"/>
      <c r="K426" s="65"/>
      <c r="L426" s="61" t="str">
        <f t="shared" si="151"/>
        <v/>
      </c>
      <c r="M426" s="4" t="str">
        <f t="shared" si="152"/>
        <v/>
      </c>
      <c r="N426" s="4" t="str">
        <f>IF(U426&lt;MIN($D$5,$D$10),"",INDEX($U$35:$Z417,1,B426+1))</f>
        <v/>
      </c>
      <c r="O426" s="5" t="str">
        <f t="shared" si="153"/>
        <v/>
      </c>
      <c r="P426" s="5">
        <f t="shared" si="160"/>
        <v>0</v>
      </c>
      <c r="Q426" s="351"/>
      <c r="R426" s="351"/>
      <c r="S426" s="19" t="str">
        <f t="shared" si="156"/>
        <v/>
      </c>
      <c r="T426" s="62" t="str">
        <f t="shared" si="157"/>
        <v/>
      </c>
      <c r="U426" s="25">
        <f t="shared" si="161"/>
        <v>0</v>
      </c>
      <c r="V426" s="21">
        <f t="shared" si="162"/>
        <v>0</v>
      </c>
      <c r="W426" s="4" t="str">
        <f t="shared" si="163"/>
        <v/>
      </c>
      <c r="X426" s="4" t="e">
        <f t="shared" si="154"/>
        <v>#VALUE!</v>
      </c>
      <c r="Y426" s="4">
        <f t="shared" si="164"/>
        <v>0</v>
      </c>
      <c r="Z426" s="4">
        <f t="shared" si="155"/>
        <v>0</v>
      </c>
      <c r="AA426" s="4" t="e">
        <f t="shared" si="165"/>
        <v>#VALUE!</v>
      </c>
      <c r="AB426" s="4" t="e">
        <f t="shared" si="166"/>
        <v>#VALUE!</v>
      </c>
      <c r="AC426" s="4" t="e">
        <f t="shared" si="158"/>
        <v>#VALUE!</v>
      </c>
      <c r="AD426" s="4" t="e">
        <f t="shared" si="167"/>
        <v>#VALUE!</v>
      </c>
      <c r="AE426" s="4" t="e">
        <f t="shared" si="159"/>
        <v>#VALUE!</v>
      </c>
      <c r="AF426" s="4" t="e">
        <f t="shared" si="168"/>
        <v>#VALUE!</v>
      </c>
      <c r="AG426" s="4" t="e">
        <f t="shared" si="169"/>
        <v>#VALUE!</v>
      </c>
      <c r="AH426" s="4" t="e">
        <f t="shared" si="170"/>
        <v>#VALUE!</v>
      </c>
      <c r="AI426" s="4" t="e">
        <f t="shared" si="171"/>
        <v>#VALUE!</v>
      </c>
      <c r="AJ426" s="4" t="e">
        <f t="shared" si="172"/>
        <v>#VALUE!</v>
      </c>
      <c r="AK426" s="4" t="e">
        <f t="shared" si="173"/>
        <v>#VALUE!</v>
      </c>
      <c r="AL426" s="4" t="e">
        <f t="shared" si="174"/>
        <v>#VALUE!</v>
      </c>
    </row>
    <row r="427" spans="1:38" ht="13.8" thickBot="1" x14ac:dyDescent="0.3">
      <c r="A427" s="350"/>
      <c r="B427" s="351"/>
      <c r="C427" s="351"/>
      <c r="D427" s="560"/>
      <c r="E427" s="561"/>
      <c r="F427" s="351"/>
      <c r="G427" s="354"/>
      <c r="H427" s="357"/>
      <c r="I427" s="353"/>
      <c r="J427" s="354"/>
      <c r="K427" s="65"/>
      <c r="L427" s="61" t="str">
        <f t="shared" si="151"/>
        <v/>
      </c>
      <c r="M427" s="4" t="str">
        <f t="shared" si="152"/>
        <v/>
      </c>
      <c r="N427" s="4" t="str">
        <f>IF(U427&lt;MIN($D$5,$D$10),"",INDEX($U$35:$Z418,1,B427+1))</f>
        <v/>
      </c>
      <c r="O427" s="5" t="str">
        <f t="shared" si="153"/>
        <v/>
      </c>
      <c r="P427" s="5">
        <f t="shared" si="160"/>
        <v>0</v>
      </c>
      <c r="Q427" s="351"/>
      <c r="R427" s="351"/>
      <c r="S427" s="19" t="str">
        <f t="shared" si="156"/>
        <v/>
      </c>
      <c r="T427" s="62" t="str">
        <f t="shared" si="157"/>
        <v/>
      </c>
      <c r="U427" s="25">
        <f t="shared" si="161"/>
        <v>0</v>
      </c>
      <c r="V427" s="21">
        <f t="shared" si="162"/>
        <v>0</v>
      </c>
      <c r="W427" s="4" t="str">
        <f t="shared" si="163"/>
        <v/>
      </c>
      <c r="X427" s="4" t="e">
        <f t="shared" si="154"/>
        <v>#VALUE!</v>
      </c>
      <c r="Y427" s="4">
        <f t="shared" si="164"/>
        <v>0</v>
      </c>
      <c r="Z427" s="4">
        <f t="shared" si="155"/>
        <v>0</v>
      </c>
      <c r="AA427" s="4" t="e">
        <f t="shared" si="165"/>
        <v>#VALUE!</v>
      </c>
      <c r="AB427" s="4" t="e">
        <f t="shared" si="166"/>
        <v>#VALUE!</v>
      </c>
      <c r="AC427" s="4" t="e">
        <f t="shared" si="158"/>
        <v>#VALUE!</v>
      </c>
      <c r="AD427" s="4" t="e">
        <f t="shared" si="167"/>
        <v>#VALUE!</v>
      </c>
      <c r="AE427" s="4" t="e">
        <f t="shared" si="159"/>
        <v>#VALUE!</v>
      </c>
      <c r="AF427" s="4" t="e">
        <f t="shared" si="168"/>
        <v>#VALUE!</v>
      </c>
      <c r="AG427" s="4" t="e">
        <f t="shared" si="169"/>
        <v>#VALUE!</v>
      </c>
      <c r="AH427" s="4" t="e">
        <f t="shared" si="170"/>
        <v>#VALUE!</v>
      </c>
      <c r="AI427" s="4" t="e">
        <f t="shared" si="171"/>
        <v>#VALUE!</v>
      </c>
      <c r="AJ427" s="4" t="e">
        <f t="shared" si="172"/>
        <v>#VALUE!</v>
      </c>
      <c r="AK427" s="4" t="e">
        <f t="shared" si="173"/>
        <v>#VALUE!</v>
      </c>
      <c r="AL427" s="4" t="e">
        <f t="shared" si="174"/>
        <v>#VALUE!</v>
      </c>
    </row>
    <row r="428" spans="1:38" ht="13.8" thickBot="1" x14ac:dyDescent="0.3">
      <c r="A428" s="350"/>
      <c r="B428" s="351"/>
      <c r="C428" s="351"/>
      <c r="D428" s="560"/>
      <c r="E428" s="561"/>
      <c r="F428" s="351"/>
      <c r="G428" s="354"/>
      <c r="H428" s="357"/>
      <c r="I428" s="353"/>
      <c r="J428" s="354"/>
      <c r="K428" s="65"/>
      <c r="L428" s="61" t="str">
        <f t="shared" si="151"/>
        <v/>
      </c>
      <c r="M428" s="4" t="str">
        <f t="shared" si="152"/>
        <v/>
      </c>
      <c r="N428" s="4" t="str">
        <f>IF(U428&lt;MIN($D$5,$D$10),"",INDEX($U$35:$Z419,1,B428+1))</f>
        <v/>
      </c>
      <c r="O428" s="5" t="str">
        <f t="shared" si="153"/>
        <v/>
      </c>
      <c r="P428" s="5">
        <f t="shared" si="160"/>
        <v>0</v>
      </c>
      <c r="Q428" s="351"/>
      <c r="R428" s="351"/>
      <c r="S428" s="19" t="str">
        <f t="shared" si="156"/>
        <v/>
      </c>
      <c r="T428" s="62" t="str">
        <f t="shared" si="157"/>
        <v/>
      </c>
      <c r="U428" s="25">
        <f t="shared" si="161"/>
        <v>0</v>
      </c>
      <c r="V428" s="21">
        <f t="shared" si="162"/>
        <v>0</v>
      </c>
      <c r="W428" s="4" t="str">
        <f t="shared" si="163"/>
        <v/>
      </c>
      <c r="X428" s="4" t="e">
        <f t="shared" si="154"/>
        <v>#VALUE!</v>
      </c>
      <c r="Y428" s="4">
        <f t="shared" si="164"/>
        <v>0</v>
      </c>
      <c r="Z428" s="4">
        <f t="shared" si="155"/>
        <v>0</v>
      </c>
      <c r="AA428" s="4" t="e">
        <f t="shared" si="165"/>
        <v>#VALUE!</v>
      </c>
      <c r="AB428" s="4" t="e">
        <f t="shared" si="166"/>
        <v>#VALUE!</v>
      </c>
      <c r="AC428" s="4" t="e">
        <f t="shared" si="158"/>
        <v>#VALUE!</v>
      </c>
      <c r="AD428" s="4" t="e">
        <f t="shared" si="167"/>
        <v>#VALUE!</v>
      </c>
      <c r="AE428" s="4" t="e">
        <f t="shared" si="159"/>
        <v>#VALUE!</v>
      </c>
      <c r="AF428" s="4" t="e">
        <f t="shared" si="168"/>
        <v>#VALUE!</v>
      </c>
      <c r="AG428" s="4" t="e">
        <f t="shared" si="169"/>
        <v>#VALUE!</v>
      </c>
      <c r="AH428" s="4" t="e">
        <f t="shared" si="170"/>
        <v>#VALUE!</v>
      </c>
      <c r="AI428" s="4" t="e">
        <f t="shared" si="171"/>
        <v>#VALUE!</v>
      </c>
      <c r="AJ428" s="4" t="e">
        <f t="shared" si="172"/>
        <v>#VALUE!</v>
      </c>
      <c r="AK428" s="4" t="e">
        <f t="shared" si="173"/>
        <v>#VALUE!</v>
      </c>
      <c r="AL428" s="4" t="e">
        <f t="shared" si="174"/>
        <v>#VALUE!</v>
      </c>
    </row>
    <row r="429" spans="1:38" ht="13.8" thickBot="1" x14ac:dyDescent="0.3">
      <c r="A429" s="350"/>
      <c r="B429" s="351"/>
      <c r="C429" s="351"/>
      <c r="D429" s="560"/>
      <c r="E429" s="561"/>
      <c r="F429" s="351"/>
      <c r="G429" s="354"/>
      <c r="H429" s="357"/>
      <c r="I429" s="353"/>
      <c r="J429" s="354"/>
      <c r="K429" s="65"/>
      <c r="L429" s="61" t="str">
        <f t="shared" si="151"/>
        <v/>
      </c>
      <c r="M429" s="4" t="str">
        <f t="shared" si="152"/>
        <v/>
      </c>
      <c r="N429" s="4" t="str">
        <f>IF(U429&lt;MIN($D$5,$D$10),"",INDEX($U$35:$Z420,1,B429+1))</f>
        <v/>
      </c>
      <c r="O429" s="5" t="str">
        <f t="shared" si="153"/>
        <v/>
      </c>
      <c r="P429" s="5">
        <f t="shared" si="160"/>
        <v>0</v>
      </c>
      <c r="Q429" s="351"/>
      <c r="R429" s="351"/>
      <c r="S429" s="19" t="str">
        <f t="shared" si="156"/>
        <v/>
      </c>
      <c r="T429" s="62" t="str">
        <f t="shared" si="157"/>
        <v/>
      </c>
      <c r="U429" s="25">
        <f t="shared" si="161"/>
        <v>0</v>
      </c>
      <c r="V429" s="21">
        <f t="shared" si="162"/>
        <v>0</v>
      </c>
      <c r="W429" s="4" t="str">
        <f t="shared" si="163"/>
        <v/>
      </c>
      <c r="X429" s="4" t="e">
        <f t="shared" si="154"/>
        <v>#VALUE!</v>
      </c>
      <c r="Y429" s="4">
        <f t="shared" si="164"/>
        <v>0</v>
      </c>
      <c r="Z429" s="4">
        <f t="shared" si="155"/>
        <v>0</v>
      </c>
      <c r="AA429" s="4" t="e">
        <f t="shared" si="165"/>
        <v>#VALUE!</v>
      </c>
      <c r="AB429" s="4" t="e">
        <f t="shared" si="166"/>
        <v>#VALUE!</v>
      </c>
      <c r="AC429" s="4" t="e">
        <f t="shared" si="158"/>
        <v>#VALUE!</v>
      </c>
      <c r="AD429" s="4" t="e">
        <f t="shared" si="167"/>
        <v>#VALUE!</v>
      </c>
      <c r="AE429" s="4" t="e">
        <f t="shared" si="159"/>
        <v>#VALUE!</v>
      </c>
      <c r="AF429" s="4" t="e">
        <f t="shared" si="168"/>
        <v>#VALUE!</v>
      </c>
      <c r="AG429" s="4" t="e">
        <f t="shared" si="169"/>
        <v>#VALUE!</v>
      </c>
      <c r="AH429" s="4" t="e">
        <f t="shared" si="170"/>
        <v>#VALUE!</v>
      </c>
      <c r="AI429" s="4" t="e">
        <f t="shared" si="171"/>
        <v>#VALUE!</v>
      </c>
      <c r="AJ429" s="4" t="e">
        <f t="shared" si="172"/>
        <v>#VALUE!</v>
      </c>
      <c r="AK429" s="4" t="e">
        <f t="shared" si="173"/>
        <v>#VALUE!</v>
      </c>
      <c r="AL429" s="4" t="e">
        <f t="shared" si="174"/>
        <v>#VALUE!</v>
      </c>
    </row>
    <row r="430" spans="1:38" ht="13.8" thickBot="1" x14ac:dyDescent="0.3">
      <c r="A430" s="350"/>
      <c r="B430" s="351"/>
      <c r="C430" s="351"/>
      <c r="D430" s="560"/>
      <c r="E430" s="561"/>
      <c r="F430" s="351"/>
      <c r="G430" s="354"/>
      <c r="H430" s="357"/>
      <c r="I430" s="353"/>
      <c r="J430" s="354"/>
      <c r="K430" s="65"/>
      <c r="L430" s="61" t="str">
        <f t="shared" si="151"/>
        <v/>
      </c>
      <c r="M430" s="4" t="str">
        <f t="shared" si="152"/>
        <v/>
      </c>
      <c r="N430" s="4" t="str">
        <f>IF(U430&lt;MIN($D$5,$D$10),"",INDEX($U$35:$Z421,1,B430+1))</f>
        <v/>
      </c>
      <c r="O430" s="5" t="str">
        <f t="shared" si="153"/>
        <v/>
      </c>
      <c r="P430" s="5">
        <f t="shared" si="160"/>
        <v>0</v>
      </c>
      <c r="Q430" s="351"/>
      <c r="R430" s="351"/>
      <c r="S430" s="19" t="str">
        <f t="shared" si="156"/>
        <v/>
      </c>
      <c r="T430" s="62" t="str">
        <f t="shared" si="157"/>
        <v/>
      </c>
      <c r="U430" s="25">
        <f t="shared" si="161"/>
        <v>0</v>
      </c>
      <c r="V430" s="21">
        <f t="shared" si="162"/>
        <v>0</v>
      </c>
      <c r="W430" s="4" t="str">
        <f t="shared" si="163"/>
        <v/>
      </c>
      <c r="X430" s="4" t="e">
        <f t="shared" si="154"/>
        <v>#VALUE!</v>
      </c>
      <c r="Y430" s="4">
        <f t="shared" si="164"/>
        <v>0</v>
      </c>
      <c r="Z430" s="4">
        <f t="shared" si="155"/>
        <v>0</v>
      </c>
      <c r="AA430" s="4" t="e">
        <f t="shared" si="165"/>
        <v>#VALUE!</v>
      </c>
      <c r="AB430" s="4" t="e">
        <f t="shared" si="166"/>
        <v>#VALUE!</v>
      </c>
      <c r="AC430" s="4" t="e">
        <f t="shared" si="158"/>
        <v>#VALUE!</v>
      </c>
      <c r="AD430" s="4" t="e">
        <f t="shared" si="167"/>
        <v>#VALUE!</v>
      </c>
      <c r="AE430" s="4" t="e">
        <f t="shared" si="159"/>
        <v>#VALUE!</v>
      </c>
      <c r="AF430" s="4" t="e">
        <f t="shared" si="168"/>
        <v>#VALUE!</v>
      </c>
      <c r="AG430" s="4" t="e">
        <f t="shared" si="169"/>
        <v>#VALUE!</v>
      </c>
      <c r="AH430" s="4" t="e">
        <f t="shared" si="170"/>
        <v>#VALUE!</v>
      </c>
      <c r="AI430" s="4" t="e">
        <f t="shared" si="171"/>
        <v>#VALUE!</v>
      </c>
      <c r="AJ430" s="4" t="e">
        <f t="shared" si="172"/>
        <v>#VALUE!</v>
      </c>
      <c r="AK430" s="4" t="e">
        <f t="shared" si="173"/>
        <v>#VALUE!</v>
      </c>
      <c r="AL430" s="4" t="e">
        <f t="shared" si="174"/>
        <v>#VALUE!</v>
      </c>
    </row>
    <row r="431" spans="1:38" ht="13.8" thickBot="1" x14ac:dyDescent="0.3">
      <c r="A431" s="350"/>
      <c r="B431" s="351"/>
      <c r="C431" s="351"/>
      <c r="D431" s="560"/>
      <c r="E431" s="561"/>
      <c r="F431" s="351"/>
      <c r="G431" s="354"/>
      <c r="H431" s="357"/>
      <c r="I431" s="353"/>
      <c r="J431" s="354"/>
      <c r="K431" s="65"/>
      <c r="L431" s="61" t="str">
        <f t="shared" si="151"/>
        <v/>
      </c>
      <c r="M431" s="4" t="str">
        <f t="shared" si="152"/>
        <v/>
      </c>
      <c r="N431" s="4" t="str">
        <f>IF(U431&lt;MIN($D$5,$D$10),"",INDEX($U$35:$Z422,1,B431+1))</f>
        <v/>
      </c>
      <c r="O431" s="5" t="str">
        <f t="shared" si="153"/>
        <v/>
      </c>
      <c r="P431" s="5">
        <f t="shared" si="160"/>
        <v>0</v>
      </c>
      <c r="Q431" s="351"/>
      <c r="R431" s="351"/>
      <c r="S431" s="19" t="str">
        <f t="shared" si="156"/>
        <v/>
      </c>
      <c r="T431" s="62" t="str">
        <f t="shared" si="157"/>
        <v/>
      </c>
      <c r="U431" s="25">
        <f t="shared" si="161"/>
        <v>0</v>
      </c>
      <c r="V431" s="21">
        <f t="shared" si="162"/>
        <v>0</v>
      </c>
      <c r="W431" s="4" t="str">
        <f t="shared" si="163"/>
        <v/>
      </c>
      <c r="X431" s="4" t="e">
        <f t="shared" si="154"/>
        <v>#VALUE!</v>
      </c>
      <c r="Y431" s="4">
        <f t="shared" si="164"/>
        <v>0</v>
      </c>
      <c r="Z431" s="4">
        <f t="shared" si="155"/>
        <v>0</v>
      </c>
      <c r="AA431" s="4" t="e">
        <f t="shared" si="165"/>
        <v>#VALUE!</v>
      </c>
      <c r="AB431" s="4" t="e">
        <f t="shared" si="166"/>
        <v>#VALUE!</v>
      </c>
      <c r="AC431" s="4" t="e">
        <f t="shared" si="158"/>
        <v>#VALUE!</v>
      </c>
      <c r="AD431" s="4" t="e">
        <f t="shared" si="167"/>
        <v>#VALUE!</v>
      </c>
      <c r="AE431" s="4" t="e">
        <f t="shared" si="159"/>
        <v>#VALUE!</v>
      </c>
      <c r="AF431" s="4" t="e">
        <f t="shared" si="168"/>
        <v>#VALUE!</v>
      </c>
      <c r="AG431" s="4" t="e">
        <f t="shared" si="169"/>
        <v>#VALUE!</v>
      </c>
      <c r="AH431" s="4" t="e">
        <f t="shared" si="170"/>
        <v>#VALUE!</v>
      </c>
      <c r="AI431" s="4" t="e">
        <f t="shared" si="171"/>
        <v>#VALUE!</v>
      </c>
      <c r="AJ431" s="4" t="e">
        <f t="shared" si="172"/>
        <v>#VALUE!</v>
      </c>
      <c r="AK431" s="4" t="e">
        <f t="shared" si="173"/>
        <v>#VALUE!</v>
      </c>
      <c r="AL431" s="4" t="e">
        <f t="shared" si="174"/>
        <v>#VALUE!</v>
      </c>
    </row>
    <row r="432" spans="1:38" ht="13.8" thickBot="1" x14ac:dyDescent="0.3">
      <c r="A432" s="350"/>
      <c r="B432" s="351"/>
      <c r="C432" s="351"/>
      <c r="D432" s="560"/>
      <c r="E432" s="561"/>
      <c r="F432" s="351"/>
      <c r="G432" s="354"/>
      <c r="H432" s="357"/>
      <c r="I432" s="353"/>
      <c r="J432" s="354"/>
      <c r="K432" s="65"/>
      <c r="L432" s="61" t="str">
        <f t="shared" si="151"/>
        <v/>
      </c>
      <c r="M432" s="4" t="str">
        <f t="shared" si="152"/>
        <v/>
      </c>
      <c r="N432" s="4" t="str">
        <f>IF(U432&lt;MIN($D$5,$D$10),"",INDEX($U$35:$Z423,1,B432+1))</f>
        <v/>
      </c>
      <c r="O432" s="5" t="str">
        <f t="shared" si="153"/>
        <v/>
      </c>
      <c r="P432" s="5">
        <f t="shared" si="160"/>
        <v>0</v>
      </c>
      <c r="Q432" s="351"/>
      <c r="R432" s="351"/>
      <c r="S432" s="19" t="str">
        <f t="shared" si="156"/>
        <v/>
      </c>
      <c r="T432" s="62" t="str">
        <f t="shared" si="157"/>
        <v/>
      </c>
      <c r="U432" s="25">
        <f t="shared" si="161"/>
        <v>0</v>
      </c>
      <c r="V432" s="21">
        <f t="shared" si="162"/>
        <v>0</v>
      </c>
      <c r="W432" s="4" t="str">
        <f t="shared" si="163"/>
        <v/>
      </c>
      <c r="X432" s="4" t="e">
        <f t="shared" si="154"/>
        <v>#VALUE!</v>
      </c>
      <c r="Y432" s="4">
        <f t="shared" si="164"/>
        <v>0</v>
      </c>
      <c r="Z432" s="4">
        <f t="shared" si="155"/>
        <v>0</v>
      </c>
      <c r="AA432" s="4" t="e">
        <f t="shared" si="165"/>
        <v>#VALUE!</v>
      </c>
      <c r="AB432" s="4" t="e">
        <f t="shared" si="166"/>
        <v>#VALUE!</v>
      </c>
      <c r="AC432" s="4" t="e">
        <f t="shared" si="158"/>
        <v>#VALUE!</v>
      </c>
      <c r="AD432" s="4" t="e">
        <f t="shared" si="167"/>
        <v>#VALUE!</v>
      </c>
      <c r="AE432" s="4" t="e">
        <f t="shared" si="159"/>
        <v>#VALUE!</v>
      </c>
      <c r="AF432" s="4" t="e">
        <f t="shared" si="168"/>
        <v>#VALUE!</v>
      </c>
      <c r="AG432" s="4" t="e">
        <f t="shared" si="169"/>
        <v>#VALUE!</v>
      </c>
      <c r="AH432" s="4" t="e">
        <f t="shared" si="170"/>
        <v>#VALUE!</v>
      </c>
      <c r="AI432" s="4" t="e">
        <f t="shared" si="171"/>
        <v>#VALUE!</v>
      </c>
      <c r="AJ432" s="4" t="e">
        <f t="shared" si="172"/>
        <v>#VALUE!</v>
      </c>
      <c r="AK432" s="4" t="e">
        <f t="shared" si="173"/>
        <v>#VALUE!</v>
      </c>
      <c r="AL432" s="4" t="e">
        <f t="shared" si="174"/>
        <v>#VALUE!</v>
      </c>
    </row>
    <row r="433" spans="1:38" ht="13.8" thickBot="1" x14ac:dyDescent="0.3">
      <c r="A433" s="350"/>
      <c r="B433" s="351"/>
      <c r="C433" s="351"/>
      <c r="D433" s="560"/>
      <c r="E433" s="561"/>
      <c r="F433" s="351"/>
      <c r="G433" s="354"/>
      <c r="H433" s="357"/>
      <c r="I433" s="353"/>
      <c r="J433" s="354"/>
      <c r="K433" s="65"/>
      <c r="L433" s="61" t="str">
        <f t="shared" si="151"/>
        <v/>
      </c>
      <c r="M433" s="4" t="str">
        <f t="shared" si="152"/>
        <v/>
      </c>
      <c r="N433" s="4" t="str">
        <f>IF(U433&lt;MIN($D$5,$D$10),"",INDEX($U$35:$Z424,1,B433+1))</f>
        <v/>
      </c>
      <c r="O433" s="5" t="str">
        <f t="shared" si="153"/>
        <v/>
      </c>
      <c r="P433" s="5">
        <f t="shared" si="160"/>
        <v>0</v>
      </c>
      <c r="Q433" s="351"/>
      <c r="R433" s="351"/>
      <c r="S433" s="19" t="str">
        <f t="shared" si="156"/>
        <v/>
      </c>
      <c r="T433" s="62" t="str">
        <f t="shared" si="157"/>
        <v/>
      </c>
      <c r="U433" s="25">
        <f t="shared" si="161"/>
        <v>0</v>
      </c>
      <c r="V433" s="21">
        <f t="shared" si="162"/>
        <v>0</v>
      </c>
      <c r="W433" s="4" t="str">
        <f t="shared" si="163"/>
        <v/>
      </c>
      <c r="X433" s="4" t="e">
        <f t="shared" si="154"/>
        <v>#VALUE!</v>
      </c>
      <c r="Y433" s="4">
        <f t="shared" si="164"/>
        <v>0</v>
      </c>
      <c r="Z433" s="4">
        <f t="shared" si="155"/>
        <v>0</v>
      </c>
      <c r="AA433" s="4" t="e">
        <f t="shared" si="165"/>
        <v>#VALUE!</v>
      </c>
      <c r="AB433" s="4" t="e">
        <f t="shared" si="166"/>
        <v>#VALUE!</v>
      </c>
      <c r="AC433" s="4" t="e">
        <f t="shared" si="158"/>
        <v>#VALUE!</v>
      </c>
      <c r="AD433" s="4" t="e">
        <f t="shared" si="167"/>
        <v>#VALUE!</v>
      </c>
      <c r="AE433" s="4" t="e">
        <f t="shared" si="159"/>
        <v>#VALUE!</v>
      </c>
      <c r="AF433" s="4" t="e">
        <f t="shared" si="168"/>
        <v>#VALUE!</v>
      </c>
      <c r="AG433" s="4" t="e">
        <f t="shared" si="169"/>
        <v>#VALUE!</v>
      </c>
      <c r="AH433" s="4" t="e">
        <f t="shared" si="170"/>
        <v>#VALUE!</v>
      </c>
      <c r="AI433" s="4" t="e">
        <f t="shared" si="171"/>
        <v>#VALUE!</v>
      </c>
      <c r="AJ433" s="4" t="e">
        <f t="shared" si="172"/>
        <v>#VALUE!</v>
      </c>
      <c r="AK433" s="4" t="e">
        <f t="shared" si="173"/>
        <v>#VALUE!</v>
      </c>
      <c r="AL433" s="4" t="e">
        <f t="shared" si="174"/>
        <v>#VALUE!</v>
      </c>
    </row>
    <row r="434" spans="1:38" ht="13.8" thickBot="1" x14ac:dyDescent="0.3">
      <c r="A434" s="350"/>
      <c r="B434" s="351"/>
      <c r="C434" s="351"/>
      <c r="D434" s="560"/>
      <c r="E434" s="561"/>
      <c r="F434" s="351"/>
      <c r="G434" s="354"/>
      <c r="H434" s="357"/>
      <c r="I434" s="353"/>
      <c r="J434" s="354"/>
      <c r="K434" s="65"/>
      <c r="L434" s="61" t="str">
        <f t="shared" si="151"/>
        <v/>
      </c>
      <c r="M434" s="4" t="str">
        <f t="shared" si="152"/>
        <v/>
      </c>
      <c r="N434" s="4" t="str">
        <f>IF(U434&lt;MIN($D$5,$D$10),"",INDEX($U$35:$Z425,1,B434+1))</f>
        <v/>
      </c>
      <c r="O434" s="5" t="str">
        <f t="shared" si="153"/>
        <v/>
      </c>
      <c r="P434" s="5">
        <f t="shared" si="160"/>
        <v>0</v>
      </c>
      <c r="Q434" s="351"/>
      <c r="R434" s="351"/>
      <c r="S434" s="19" t="str">
        <f t="shared" si="156"/>
        <v/>
      </c>
      <c r="T434" s="62" t="str">
        <f t="shared" si="157"/>
        <v/>
      </c>
      <c r="U434" s="25">
        <f t="shared" si="161"/>
        <v>0</v>
      </c>
      <c r="V434" s="21">
        <f t="shared" si="162"/>
        <v>0</v>
      </c>
      <c r="W434" s="4" t="str">
        <f t="shared" si="163"/>
        <v/>
      </c>
      <c r="X434" s="4" t="e">
        <f t="shared" si="154"/>
        <v>#VALUE!</v>
      </c>
      <c r="Y434" s="4">
        <f t="shared" si="164"/>
        <v>0</v>
      </c>
      <c r="Z434" s="4">
        <f t="shared" si="155"/>
        <v>0</v>
      </c>
      <c r="AA434" s="4" t="e">
        <f t="shared" si="165"/>
        <v>#VALUE!</v>
      </c>
      <c r="AB434" s="4" t="e">
        <f t="shared" si="166"/>
        <v>#VALUE!</v>
      </c>
      <c r="AC434" s="4" t="e">
        <f t="shared" si="158"/>
        <v>#VALUE!</v>
      </c>
      <c r="AD434" s="4" t="e">
        <f t="shared" si="167"/>
        <v>#VALUE!</v>
      </c>
      <c r="AE434" s="4" t="e">
        <f t="shared" si="159"/>
        <v>#VALUE!</v>
      </c>
      <c r="AF434" s="4" t="e">
        <f t="shared" si="168"/>
        <v>#VALUE!</v>
      </c>
      <c r="AG434" s="4" t="e">
        <f t="shared" si="169"/>
        <v>#VALUE!</v>
      </c>
      <c r="AH434" s="4" t="e">
        <f t="shared" si="170"/>
        <v>#VALUE!</v>
      </c>
      <c r="AI434" s="4" t="e">
        <f t="shared" si="171"/>
        <v>#VALUE!</v>
      </c>
      <c r="AJ434" s="4" t="e">
        <f t="shared" si="172"/>
        <v>#VALUE!</v>
      </c>
      <c r="AK434" s="4" t="e">
        <f t="shared" si="173"/>
        <v>#VALUE!</v>
      </c>
      <c r="AL434" s="4" t="e">
        <f t="shared" si="174"/>
        <v>#VALUE!</v>
      </c>
    </row>
    <row r="435" spans="1:38" ht="13.8" thickBot="1" x14ac:dyDescent="0.3">
      <c r="A435" s="350"/>
      <c r="B435" s="351"/>
      <c r="C435" s="351"/>
      <c r="D435" s="560"/>
      <c r="E435" s="561"/>
      <c r="F435" s="351"/>
      <c r="G435" s="354"/>
      <c r="H435" s="357"/>
      <c r="I435" s="353"/>
      <c r="J435" s="354"/>
      <c r="K435" s="65"/>
      <c r="L435" s="61" t="str">
        <f t="shared" ref="L435:L498" si="175">IF(U435&lt;MIN($D$5,$D$10),"",IF(U435&gt;=$D$24,V435/INDEX($E$30:$L$30,1,F435),V435/INDEX($E$17:$L$17,1,F435)))</f>
        <v/>
      </c>
      <c r="M435" s="4" t="str">
        <f t="shared" ref="M435:M498" si="176">IF(U435&lt;MIN($D$5,$D$10),"",INDEX(AA435:AF435,1,S435))</f>
        <v/>
      </c>
      <c r="N435" s="4" t="str">
        <f>IF(U435&lt;MIN($D$5,$D$10),"",INDEX($U$35:$Z426,1,B435+1))</f>
        <v/>
      </c>
      <c r="O435" s="5" t="str">
        <f t="shared" ref="O435:O498" si="177">IF(U435&lt;MIN($D$5,$D$10),"",M435-N435)</f>
        <v/>
      </c>
      <c r="P435" s="5">
        <f t="shared" si="160"/>
        <v>0</v>
      </c>
      <c r="Q435" s="351"/>
      <c r="R435" s="351"/>
      <c r="S435" s="19" t="str">
        <f t="shared" si="156"/>
        <v/>
      </c>
      <c r="T435" s="62" t="str">
        <f t="shared" si="157"/>
        <v/>
      </c>
      <c r="U435" s="25">
        <f t="shared" si="161"/>
        <v>0</v>
      </c>
      <c r="V435" s="21">
        <f t="shared" si="162"/>
        <v>0</v>
      </c>
      <c r="W435" s="4" t="str">
        <f t="shared" si="163"/>
        <v/>
      </c>
      <c r="X435" s="4" t="e">
        <f t="shared" ref="X435:X498" si="178">IF(U435&gt;=$D$24,INDEX($F$22:$K$23,W435,B435+1),INDEX($F$8:$K$9,W435,B435+1))</f>
        <v>#VALUE!</v>
      </c>
      <c r="Y435" s="4">
        <f t="shared" si="164"/>
        <v>0</v>
      </c>
      <c r="Z435" s="4">
        <f t="shared" ref="Z435:Z498" si="179">INDEX($P$25:$P$30,B435+1,1)</f>
        <v>0</v>
      </c>
      <c r="AA435" s="4" t="e">
        <f t="shared" si="165"/>
        <v>#VALUE!</v>
      </c>
      <c r="AB435" s="4" t="e">
        <f t="shared" si="166"/>
        <v>#VALUE!</v>
      </c>
      <c r="AC435" s="4" t="e">
        <f t="shared" si="158"/>
        <v>#VALUE!</v>
      </c>
      <c r="AD435" s="4" t="e">
        <f t="shared" si="167"/>
        <v>#VALUE!</v>
      </c>
      <c r="AE435" s="4" t="e">
        <f t="shared" si="159"/>
        <v>#VALUE!</v>
      </c>
      <c r="AF435" s="4" t="e">
        <f t="shared" si="168"/>
        <v>#VALUE!</v>
      </c>
      <c r="AG435" s="4" t="e">
        <f t="shared" si="169"/>
        <v>#VALUE!</v>
      </c>
      <c r="AH435" s="4" t="e">
        <f t="shared" si="170"/>
        <v>#VALUE!</v>
      </c>
      <c r="AI435" s="4" t="e">
        <f t="shared" si="171"/>
        <v>#VALUE!</v>
      </c>
      <c r="AJ435" s="4" t="e">
        <f t="shared" si="172"/>
        <v>#VALUE!</v>
      </c>
      <c r="AK435" s="4" t="e">
        <f t="shared" si="173"/>
        <v>#VALUE!</v>
      </c>
      <c r="AL435" s="4" t="e">
        <f t="shared" si="174"/>
        <v>#VALUE!</v>
      </c>
    </row>
    <row r="436" spans="1:38" ht="13.8" thickBot="1" x14ac:dyDescent="0.3">
      <c r="A436" s="350"/>
      <c r="B436" s="351"/>
      <c r="C436" s="351"/>
      <c r="D436" s="560"/>
      <c r="E436" s="561"/>
      <c r="F436" s="351"/>
      <c r="G436" s="354"/>
      <c r="H436" s="357"/>
      <c r="I436" s="353"/>
      <c r="J436" s="354"/>
      <c r="K436" s="65"/>
      <c r="L436" s="61" t="str">
        <f t="shared" si="175"/>
        <v/>
      </c>
      <c r="M436" s="4" t="str">
        <f t="shared" si="176"/>
        <v/>
      </c>
      <c r="N436" s="4" t="str">
        <f>IF(U436&lt;MIN($D$5,$D$10),"",INDEX($U$35:$Z427,1,B436+1))</f>
        <v/>
      </c>
      <c r="O436" s="5" t="str">
        <f t="shared" si="177"/>
        <v/>
      </c>
      <c r="P436" s="5">
        <f t="shared" si="160"/>
        <v>0</v>
      </c>
      <c r="Q436" s="351"/>
      <c r="R436" s="351"/>
      <c r="S436" s="19" t="str">
        <f t="shared" ref="S436:S499" si="180">IF(K436="None or HCV",1,IF(AND(K436="LIHTC",Q436=0),2,IF(AND(K436="LIHTC",Q436&gt;0),3,IF(AND(OR(K436="PBS8",K436="LIHTC &amp; PBS8"),C436="low"),4,IF(AND(K436="LIHTC &amp; PBS8",C436="HIGH"),5,IF(AND(K436="PBS8",C436="HIGH"),6,""))))))</f>
        <v/>
      </c>
      <c r="T436" s="62" t="str">
        <f t="shared" ref="T436:T499" si="181">IF(U436=0,"",IF(U436&lt;MIN($D$5,$D$10),"Date Error",IF(INDEX(AG436:AL436,1,S436)&lt;&gt;"","Possible Rent Error","")))</f>
        <v/>
      </c>
      <c r="U436" s="25">
        <f t="shared" si="161"/>
        <v>0</v>
      </c>
      <c r="V436" s="21">
        <f t="shared" si="162"/>
        <v>0</v>
      </c>
      <c r="W436" s="4" t="str">
        <f t="shared" si="163"/>
        <v/>
      </c>
      <c r="X436" s="4" t="e">
        <f t="shared" si="178"/>
        <v>#VALUE!</v>
      </c>
      <c r="Y436" s="4">
        <f t="shared" si="164"/>
        <v>0</v>
      </c>
      <c r="Z436" s="4">
        <f t="shared" si="179"/>
        <v>0</v>
      </c>
      <c r="AA436" s="4" t="e">
        <f t="shared" si="165"/>
        <v>#VALUE!</v>
      </c>
      <c r="AB436" s="4" t="e">
        <f t="shared" si="166"/>
        <v>#VALUE!</v>
      </c>
      <c r="AC436" s="4" t="e">
        <f t="shared" ref="AC436:AC499" si="182">IF(N436+R436&gt;Y436,Y436,IF(N436+Q436+R436&gt;X436,X436,MAX(X436,Y436)))</f>
        <v>#VALUE!</v>
      </c>
      <c r="AD436" s="4" t="e">
        <f t="shared" si="167"/>
        <v>#VALUE!</v>
      </c>
      <c r="AE436" s="4" t="e">
        <f t="shared" ref="AE436:AE499" si="183">IF(N436+R436&gt;Y436,Y436,IF(N436+Q436+R436&gt;X436,X436,MAX(X436,Y436)))</f>
        <v>#VALUE!</v>
      </c>
      <c r="AF436" s="4" t="e">
        <f t="shared" si="168"/>
        <v>#VALUE!</v>
      </c>
      <c r="AG436" s="4" t="e">
        <f t="shared" si="169"/>
        <v>#VALUE!</v>
      </c>
      <c r="AH436" s="4" t="e">
        <f t="shared" si="170"/>
        <v>#VALUE!</v>
      </c>
      <c r="AI436" s="4" t="e">
        <f t="shared" si="171"/>
        <v>#VALUE!</v>
      </c>
      <c r="AJ436" s="4" t="e">
        <f t="shared" si="172"/>
        <v>#VALUE!</v>
      </c>
      <c r="AK436" s="4" t="e">
        <f t="shared" si="173"/>
        <v>#VALUE!</v>
      </c>
      <c r="AL436" s="4" t="e">
        <f t="shared" si="174"/>
        <v>#VALUE!</v>
      </c>
    </row>
    <row r="437" spans="1:38" ht="13.8" thickBot="1" x14ac:dyDescent="0.3">
      <c r="A437" s="350"/>
      <c r="B437" s="351"/>
      <c r="C437" s="351"/>
      <c r="D437" s="560"/>
      <c r="E437" s="561"/>
      <c r="F437" s="351"/>
      <c r="G437" s="354"/>
      <c r="H437" s="357"/>
      <c r="I437" s="353"/>
      <c r="J437" s="354"/>
      <c r="K437" s="65"/>
      <c r="L437" s="61" t="str">
        <f t="shared" si="175"/>
        <v/>
      </c>
      <c r="M437" s="4" t="str">
        <f t="shared" si="176"/>
        <v/>
      </c>
      <c r="N437" s="4" t="str">
        <f>IF(U437&lt;MIN($D$5,$D$10),"",INDEX($U$35:$Z428,1,B437+1))</f>
        <v/>
      </c>
      <c r="O437" s="5" t="str">
        <f t="shared" si="177"/>
        <v/>
      </c>
      <c r="P437" s="5">
        <f t="shared" si="160"/>
        <v>0</v>
      </c>
      <c r="Q437" s="351"/>
      <c r="R437" s="351"/>
      <c r="S437" s="19" t="str">
        <f t="shared" si="180"/>
        <v/>
      </c>
      <c r="T437" s="62" t="str">
        <f t="shared" si="181"/>
        <v/>
      </c>
      <c r="U437" s="25">
        <f t="shared" si="161"/>
        <v>0</v>
      </c>
      <c r="V437" s="21">
        <f t="shared" si="162"/>
        <v>0</v>
      </c>
      <c r="W437" s="4" t="str">
        <f t="shared" si="163"/>
        <v/>
      </c>
      <c r="X437" s="4" t="e">
        <f t="shared" si="178"/>
        <v>#VALUE!</v>
      </c>
      <c r="Y437" s="4">
        <f t="shared" si="164"/>
        <v>0</v>
      </c>
      <c r="Z437" s="4">
        <f t="shared" si="179"/>
        <v>0</v>
      </c>
      <c r="AA437" s="4" t="e">
        <f t="shared" si="165"/>
        <v>#VALUE!</v>
      </c>
      <c r="AB437" s="4" t="e">
        <f t="shared" si="166"/>
        <v>#VALUE!</v>
      </c>
      <c r="AC437" s="4" t="e">
        <f t="shared" si="182"/>
        <v>#VALUE!</v>
      </c>
      <c r="AD437" s="4" t="e">
        <f t="shared" si="167"/>
        <v>#VALUE!</v>
      </c>
      <c r="AE437" s="4" t="e">
        <f t="shared" si="183"/>
        <v>#VALUE!</v>
      </c>
      <c r="AF437" s="4" t="e">
        <f t="shared" si="168"/>
        <v>#VALUE!</v>
      </c>
      <c r="AG437" s="4" t="e">
        <f t="shared" si="169"/>
        <v>#VALUE!</v>
      </c>
      <c r="AH437" s="4" t="e">
        <f t="shared" si="170"/>
        <v>#VALUE!</v>
      </c>
      <c r="AI437" s="4" t="e">
        <f t="shared" si="171"/>
        <v>#VALUE!</v>
      </c>
      <c r="AJ437" s="4" t="e">
        <f t="shared" si="172"/>
        <v>#VALUE!</v>
      </c>
      <c r="AK437" s="4" t="e">
        <f t="shared" si="173"/>
        <v>#VALUE!</v>
      </c>
      <c r="AL437" s="4" t="e">
        <f t="shared" si="174"/>
        <v>#VALUE!</v>
      </c>
    </row>
    <row r="438" spans="1:38" ht="13.8" thickBot="1" x14ac:dyDescent="0.3">
      <c r="A438" s="350"/>
      <c r="B438" s="351"/>
      <c r="C438" s="351"/>
      <c r="D438" s="560"/>
      <c r="E438" s="561"/>
      <c r="F438" s="351"/>
      <c r="G438" s="354"/>
      <c r="H438" s="357"/>
      <c r="I438" s="353"/>
      <c r="J438" s="354"/>
      <c r="K438" s="65"/>
      <c r="L438" s="61" t="str">
        <f t="shared" si="175"/>
        <v/>
      </c>
      <c r="M438" s="4" t="str">
        <f t="shared" si="176"/>
        <v/>
      </c>
      <c r="N438" s="4" t="str">
        <f>IF(U438&lt;MIN($D$5,$D$10),"",INDEX($U$35:$Z429,1,B438+1))</f>
        <v/>
      </c>
      <c r="O438" s="5" t="str">
        <f t="shared" si="177"/>
        <v/>
      </c>
      <c r="P438" s="5">
        <f t="shared" si="160"/>
        <v>0</v>
      </c>
      <c r="Q438" s="351"/>
      <c r="R438" s="351"/>
      <c r="S438" s="19" t="str">
        <f t="shared" si="180"/>
        <v/>
      </c>
      <c r="T438" s="62" t="str">
        <f t="shared" si="181"/>
        <v/>
      </c>
      <c r="U438" s="25">
        <f t="shared" si="161"/>
        <v>0</v>
      </c>
      <c r="V438" s="21">
        <f t="shared" si="162"/>
        <v>0</v>
      </c>
      <c r="W438" s="4" t="str">
        <f t="shared" si="163"/>
        <v/>
      </c>
      <c r="X438" s="4" t="e">
        <f t="shared" si="178"/>
        <v>#VALUE!</v>
      </c>
      <c r="Y438" s="4">
        <f t="shared" si="164"/>
        <v>0</v>
      </c>
      <c r="Z438" s="4">
        <f t="shared" si="179"/>
        <v>0</v>
      </c>
      <c r="AA438" s="4" t="e">
        <f t="shared" si="165"/>
        <v>#VALUE!</v>
      </c>
      <c r="AB438" s="4" t="e">
        <f t="shared" si="166"/>
        <v>#VALUE!</v>
      </c>
      <c r="AC438" s="4" t="e">
        <f t="shared" si="182"/>
        <v>#VALUE!</v>
      </c>
      <c r="AD438" s="4" t="e">
        <f t="shared" si="167"/>
        <v>#VALUE!</v>
      </c>
      <c r="AE438" s="4" t="e">
        <f t="shared" si="183"/>
        <v>#VALUE!</v>
      </c>
      <c r="AF438" s="4" t="e">
        <f t="shared" si="168"/>
        <v>#VALUE!</v>
      </c>
      <c r="AG438" s="4" t="e">
        <f t="shared" si="169"/>
        <v>#VALUE!</v>
      </c>
      <c r="AH438" s="4" t="e">
        <f t="shared" si="170"/>
        <v>#VALUE!</v>
      </c>
      <c r="AI438" s="4" t="e">
        <f t="shared" si="171"/>
        <v>#VALUE!</v>
      </c>
      <c r="AJ438" s="4" t="e">
        <f t="shared" si="172"/>
        <v>#VALUE!</v>
      </c>
      <c r="AK438" s="4" t="e">
        <f t="shared" si="173"/>
        <v>#VALUE!</v>
      </c>
      <c r="AL438" s="4" t="e">
        <f t="shared" si="174"/>
        <v>#VALUE!</v>
      </c>
    </row>
    <row r="439" spans="1:38" ht="13.8" thickBot="1" x14ac:dyDescent="0.3">
      <c r="A439" s="350"/>
      <c r="B439" s="351"/>
      <c r="C439" s="351"/>
      <c r="D439" s="560"/>
      <c r="E439" s="561"/>
      <c r="F439" s="351"/>
      <c r="G439" s="354"/>
      <c r="H439" s="357"/>
      <c r="I439" s="353"/>
      <c r="J439" s="354"/>
      <c r="K439" s="65"/>
      <c r="L439" s="61" t="str">
        <f t="shared" si="175"/>
        <v/>
      </c>
      <c r="M439" s="4" t="str">
        <f t="shared" si="176"/>
        <v/>
      </c>
      <c r="N439" s="4" t="str">
        <f>IF(U439&lt;MIN($D$5,$D$10),"",INDEX($U$35:$Z430,1,B439+1))</f>
        <v/>
      </c>
      <c r="O439" s="5" t="str">
        <f t="shared" si="177"/>
        <v/>
      </c>
      <c r="P439" s="5">
        <f t="shared" si="160"/>
        <v>0</v>
      </c>
      <c r="Q439" s="351"/>
      <c r="R439" s="351"/>
      <c r="S439" s="19" t="str">
        <f t="shared" si="180"/>
        <v/>
      </c>
      <c r="T439" s="62" t="str">
        <f t="shared" si="181"/>
        <v/>
      </c>
      <c r="U439" s="25">
        <f t="shared" si="161"/>
        <v>0</v>
      </c>
      <c r="V439" s="21">
        <f t="shared" si="162"/>
        <v>0</v>
      </c>
      <c r="W439" s="4" t="str">
        <f t="shared" si="163"/>
        <v/>
      </c>
      <c r="X439" s="4" t="e">
        <f t="shared" si="178"/>
        <v>#VALUE!</v>
      </c>
      <c r="Y439" s="4">
        <f t="shared" si="164"/>
        <v>0</v>
      </c>
      <c r="Z439" s="4">
        <f t="shared" si="179"/>
        <v>0</v>
      </c>
      <c r="AA439" s="4" t="e">
        <f t="shared" si="165"/>
        <v>#VALUE!</v>
      </c>
      <c r="AB439" s="4" t="e">
        <f t="shared" si="166"/>
        <v>#VALUE!</v>
      </c>
      <c r="AC439" s="4" t="e">
        <f t="shared" si="182"/>
        <v>#VALUE!</v>
      </c>
      <c r="AD439" s="4" t="e">
        <f t="shared" si="167"/>
        <v>#VALUE!</v>
      </c>
      <c r="AE439" s="4" t="e">
        <f t="shared" si="183"/>
        <v>#VALUE!</v>
      </c>
      <c r="AF439" s="4" t="e">
        <f t="shared" si="168"/>
        <v>#VALUE!</v>
      </c>
      <c r="AG439" s="4" t="e">
        <f t="shared" si="169"/>
        <v>#VALUE!</v>
      </c>
      <c r="AH439" s="4" t="e">
        <f t="shared" si="170"/>
        <v>#VALUE!</v>
      </c>
      <c r="AI439" s="4" t="e">
        <f t="shared" si="171"/>
        <v>#VALUE!</v>
      </c>
      <c r="AJ439" s="4" t="e">
        <f t="shared" si="172"/>
        <v>#VALUE!</v>
      </c>
      <c r="AK439" s="4" t="e">
        <f t="shared" si="173"/>
        <v>#VALUE!</v>
      </c>
      <c r="AL439" s="4" t="e">
        <f t="shared" si="174"/>
        <v>#VALUE!</v>
      </c>
    </row>
    <row r="440" spans="1:38" ht="13.8" thickBot="1" x14ac:dyDescent="0.3">
      <c r="A440" s="350"/>
      <c r="B440" s="351"/>
      <c r="C440" s="351"/>
      <c r="D440" s="560"/>
      <c r="E440" s="561"/>
      <c r="F440" s="351"/>
      <c r="G440" s="354"/>
      <c r="H440" s="357"/>
      <c r="I440" s="353"/>
      <c r="J440" s="354"/>
      <c r="K440" s="65"/>
      <c r="L440" s="61" t="str">
        <f t="shared" si="175"/>
        <v/>
      </c>
      <c r="M440" s="4" t="str">
        <f t="shared" si="176"/>
        <v/>
      </c>
      <c r="N440" s="4" t="str">
        <f>IF(U440&lt;MIN($D$5,$D$10),"",INDEX($U$35:$Z431,1,B440+1))</f>
        <v/>
      </c>
      <c r="O440" s="5" t="str">
        <f t="shared" si="177"/>
        <v/>
      </c>
      <c r="P440" s="5">
        <f t="shared" si="160"/>
        <v>0</v>
      </c>
      <c r="Q440" s="351"/>
      <c r="R440" s="351"/>
      <c r="S440" s="19" t="str">
        <f t="shared" si="180"/>
        <v/>
      </c>
      <c r="T440" s="62" t="str">
        <f t="shared" si="181"/>
        <v/>
      </c>
      <c r="U440" s="25">
        <f t="shared" si="161"/>
        <v>0</v>
      </c>
      <c r="V440" s="21">
        <f t="shared" si="162"/>
        <v>0</v>
      </c>
      <c r="W440" s="4" t="str">
        <f t="shared" si="163"/>
        <v/>
      </c>
      <c r="X440" s="4" t="e">
        <f t="shared" si="178"/>
        <v>#VALUE!</v>
      </c>
      <c r="Y440" s="4">
        <f t="shared" si="164"/>
        <v>0</v>
      </c>
      <c r="Z440" s="4">
        <f t="shared" si="179"/>
        <v>0</v>
      </c>
      <c r="AA440" s="4" t="e">
        <f t="shared" si="165"/>
        <v>#VALUE!</v>
      </c>
      <c r="AB440" s="4" t="e">
        <f t="shared" si="166"/>
        <v>#VALUE!</v>
      </c>
      <c r="AC440" s="4" t="e">
        <f t="shared" si="182"/>
        <v>#VALUE!</v>
      </c>
      <c r="AD440" s="4" t="e">
        <f t="shared" si="167"/>
        <v>#VALUE!</v>
      </c>
      <c r="AE440" s="4" t="e">
        <f t="shared" si="183"/>
        <v>#VALUE!</v>
      </c>
      <c r="AF440" s="4" t="e">
        <f t="shared" si="168"/>
        <v>#VALUE!</v>
      </c>
      <c r="AG440" s="4" t="e">
        <f t="shared" si="169"/>
        <v>#VALUE!</v>
      </c>
      <c r="AH440" s="4" t="e">
        <f t="shared" si="170"/>
        <v>#VALUE!</v>
      </c>
      <c r="AI440" s="4" t="e">
        <f t="shared" si="171"/>
        <v>#VALUE!</v>
      </c>
      <c r="AJ440" s="4" t="e">
        <f t="shared" si="172"/>
        <v>#VALUE!</v>
      </c>
      <c r="AK440" s="4" t="e">
        <f t="shared" si="173"/>
        <v>#VALUE!</v>
      </c>
      <c r="AL440" s="4" t="e">
        <f t="shared" si="174"/>
        <v>#VALUE!</v>
      </c>
    </row>
    <row r="441" spans="1:38" ht="13.8" thickBot="1" x14ac:dyDescent="0.3">
      <c r="A441" s="350"/>
      <c r="B441" s="351"/>
      <c r="C441" s="351"/>
      <c r="D441" s="560"/>
      <c r="E441" s="561"/>
      <c r="F441" s="351"/>
      <c r="G441" s="354"/>
      <c r="H441" s="357"/>
      <c r="I441" s="353"/>
      <c r="J441" s="354"/>
      <c r="K441" s="65"/>
      <c r="L441" s="61" t="str">
        <f t="shared" si="175"/>
        <v/>
      </c>
      <c r="M441" s="4" t="str">
        <f t="shared" si="176"/>
        <v/>
      </c>
      <c r="N441" s="4" t="str">
        <f>IF(U441&lt;MIN($D$5,$D$10),"",INDEX($U$35:$Z432,1,B441+1))</f>
        <v/>
      </c>
      <c r="O441" s="5" t="str">
        <f t="shared" si="177"/>
        <v/>
      </c>
      <c r="P441" s="5">
        <f t="shared" si="160"/>
        <v>0</v>
      </c>
      <c r="Q441" s="351"/>
      <c r="R441" s="351"/>
      <c r="S441" s="19" t="str">
        <f t="shared" si="180"/>
        <v/>
      </c>
      <c r="T441" s="62" t="str">
        <f t="shared" si="181"/>
        <v/>
      </c>
      <c r="U441" s="25">
        <f t="shared" si="161"/>
        <v>0</v>
      </c>
      <c r="V441" s="21">
        <f t="shared" si="162"/>
        <v>0</v>
      </c>
      <c r="W441" s="4" t="str">
        <f t="shared" si="163"/>
        <v/>
      </c>
      <c r="X441" s="4" t="e">
        <f t="shared" si="178"/>
        <v>#VALUE!</v>
      </c>
      <c r="Y441" s="4">
        <f t="shared" si="164"/>
        <v>0</v>
      </c>
      <c r="Z441" s="4">
        <f t="shared" si="179"/>
        <v>0</v>
      </c>
      <c r="AA441" s="4" t="e">
        <f t="shared" si="165"/>
        <v>#VALUE!</v>
      </c>
      <c r="AB441" s="4" t="e">
        <f t="shared" si="166"/>
        <v>#VALUE!</v>
      </c>
      <c r="AC441" s="4" t="e">
        <f t="shared" si="182"/>
        <v>#VALUE!</v>
      </c>
      <c r="AD441" s="4" t="e">
        <f t="shared" si="167"/>
        <v>#VALUE!</v>
      </c>
      <c r="AE441" s="4" t="e">
        <f t="shared" si="183"/>
        <v>#VALUE!</v>
      </c>
      <c r="AF441" s="4" t="e">
        <f t="shared" si="168"/>
        <v>#VALUE!</v>
      </c>
      <c r="AG441" s="4" t="e">
        <f t="shared" si="169"/>
        <v>#VALUE!</v>
      </c>
      <c r="AH441" s="4" t="e">
        <f t="shared" si="170"/>
        <v>#VALUE!</v>
      </c>
      <c r="AI441" s="4" t="e">
        <f t="shared" si="171"/>
        <v>#VALUE!</v>
      </c>
      <c r="AJ441" s="4" t="e">
        <f t="shared" si="172"/>
        <v>#VALUE!</v>
      </c>
      <c r="AK441" s="4" t="e">
        <f t="shared" si="173"/>
        <v>#VALUE!</v>
      </c>
      <c r="AL441" s="4" t="e">
        <f t="shared" si="174"/>
        <v>#VALUE!</v>
      </c>
    </row>
    <row r="442" spans="1:38" ht="13.8" thickBot="1" x14ac:dyDescent="0.3">
      <c r="A442" s="350"/>
      <c r="B442" s="351"/>
      <c r="C442" s="351"/>
      <c r="D442" s="560"/>
      <c r="E442" s="561"/>
      <c r="F442" s="351"/>
      <c r="G442" s="354"/>
      <c r="H442" s="357"/>
      <c r="I442" s="353"/>
      <c r="J442" s="354"/>
      <c r="K442" s="65"/>
      <c r="L442" s="61" t="str">
        <f t="shared" si="175"/>
        <v/>
      </c>
      <c r="M442" s="4" t="str">
        <f t="shared" si="176"/>
        <v/>
      </c>
      <c r="N442" s="4" t="str">
        <f>IF(U442&lt;MIN($D$5,$D$10),"",INDEX($U$35:$Z433,1,B442+1))</f>
        <v/>
      </c>
      <c r="O442" s="5" t="str">
        <f t="shared" si="177"/>
        <v/>
      </c>
      <c r="P442" s="5">
        <f t="shared" si="160"/>
        <v>0</v>
      </c>
      <c r="Q442" s="351"/>
      <c r="R442" s="351"/>
      <c r="S442" s="19" t="str">
        <f t="shared" si="180"/>
        <v/>
      </c>
      <c r="T442" s="62" t="str">
        <f t="shared" si="181"/>
        <v/>
      </c>
      <c r="U442" s="25">
        <f t="shared" si="161"/>
        <v>0</v>
      </c>
      <c r="V442" s="21">
        <f t="shared" si="162"/>
        <v>0</v>
      </c>
      <c r="W442" s="4" t="str">
        <f t="shared" si="163"/>
        <v/>
      </c>
      <c r="X442" s="4" t="e">
        <f t="shared" si="178"/>
        <v>#VALUE!</v>
      </c>
      <c r="Y442" s="4">
        <f t="shared" si="164"/>
        <v>0</v>
      </c>
      <c r="Z442" s="4">
        <f t="shared" si="179"/>
        <v>0</v>
      </c>
      <c r="AA442" s="4" t="e">
        <f t="shared" si="165"/>
        <v>#VALUE!</v>
      </c>
      <c r="AB442" s="4" t="e">
        <f t="shared" si="166"/>
        <v>#VALUE!</v>
      </c>
      <c r="AC442" s="4" t="e">
        <f t="shared" si="182"/>
        <v>#VALUE!</v>
      </c>
      <c r="AD442" s="4" t="e">
        <f t="shared" si="167"/>
        <v>#VALUE!</v>
      </c>
      <c r="AE442" s="4" t="e">
        <f t="shared" si="183"/>
        <v>#VALUE!</v>
      </c>
      <c r="AF442" s="4" t="e">
        <f t="shared" si="168"/>
        <v>#VALUE!</v>
      </c>
      <c r="AG442" s="4" t="e">
        <f t="shared" si="169"/>
        <v>#VALUE!</v>
      </c>
      <c r="AH442" s="4" t="e">
        <f t="shared" si="170"/>
        <v>#VALUE!</v>
      </c>
      <c r="AI442" s="4" t="e">
        <f t="shared" si="171"/>
        <v>#VALUE!</v>
      </c>
      <c r="AJ442" s="4" t="e">
        <f t="shared" si="172"/>
        <v>#VALUE!</v>
      </c>
      <c r="AK442" s="4" t="e">
        <f t="shared" si="173"/>
        <v>#VALUE!</v>
      </c>
      <c r="AL442" s="4" t="e">
        <f t="shared" si="174"/>
        <v>#VALUE!</v>
      </c>
    </row>
    <row r="443" spans="1:38" ht="13.8" thickBot="1" x14ac:dyDescent="0.3">
      <c r="A443" s="350"/>
      <c r="B443" s="351"/>
      <c r="C443" s="351"/>
      <c r="D443" s="560"/>
      <c r="E443" s="561"/>
      <c r="F443" s="351"/>
      <c r="G443" s="354"/>
      <c r="H443" s="357"/>
      <c r="I443" s="353"/>
      <c r="J443" s="354"/>
      <c r="K443" s="65"/>
      <c r="L443" s="61" t="str">
        <f t="shared" si="175"/>
        <v/>
      </c>
      <c r="M443" s="4" t="str">
        <f t="shared" si="176"/>
        <v/>
      </c>
      <c r="N443" s="4" t="str">
        <f>IF(U443&lt;MIN($D$5,$D$10),"",INDEX($U$35:$Z434,1,B443+1))</f>
        <v/>
      </c>
      <c r="O443" s="5" t="str">
        <f t="shared" si="177"/>
        <v/>
      </c>
      <c r="P443" s="5">
        <f t="shared" si="160"/>
        <v>0</v>
      </c>
      <c r="Q443" s="351"/>
      <c r="R443" s="351"/>
      <c r="S443" s="19" t="str">
        <f t="shared" si="180"/>
        <v/>
      </c>
      <c r="T443" s="62" t="str">
        <f t="shared" si="181"/>
        <v/>
      </c>
      <c r="U443" s="25">
        <f t="shared" si="161"/>
        <v>0</v>
      </c>
      <c r="V443" s="21">
        <f t="shared" si="162"/>
        <v>0</v>
      </c>
      <c r="W443" s="4" t="str">
        <f t="shared" si="163"/>
        <v/>
      </c>
      <c r="X443" s="4" t="e">
        <f t="shared" si="178"/>
        <v>#VALUE!</v>
      </c>
      <c r="Y443" s="4">
        <f t="shared" si="164"/>
        <v>0</v>
      </c>
      <c r="Z443" s="4">
        <f t="shared" si="179"/>
        <v>0</v>
      </c>
      <c r="AA443" s="4" t="e">
        <f t="shared" si="165"/>
        <v>#VALUE!</v>
      </c>
      <c r="AB443" s="4" t="e">
        <f t="shared" si="166"/>
        <v>#VALUE!</v>
      </c>
      <c r="AC443" s="4" t="e">
        <f t="shared" si="182"/>
        <v>#VALUE!</v>
      </c>
      <c r="AD443" s="4" t="e">
        <f t="shared" si="167"/>
        <v>#VALUE!</v>
      </c>
      <c r="AE443" s="4" t="e">
        <f t="shared" si="183"/>
        <v>#VALUE!</v>
      </c>
      <c r="AF443" s="4" t="e">
        <f t="shared" si="168"/>
        <v>#VALUE!</v>
      </c>
      <c r="AG443" s="4" t="e">
        <f t="shared" si="169"/>
        <v>#VALUE!</v>
      </c>
      <c r="AH443" s="4" t="e">
        <f t="shared" si="170"/>
        <v>#VALUE!</v>
      </c>
      <c r="AI443" s="4" t="e">
        <f t="shared" si="171"/>
        <v>#VALUE!</v>
      </c>
      <c r="AJ443" s="4" t="e">
        <f t="shared" si="172"/>
        <v>#VALUE!</v>
      </c>
      <c r="AK443" s="4" t="e">
        <f t="shared" si="173"/>
        <v>#VALUE!</v>
      </c>
      <c r="AL443" s="4" t="e">
        <f t="shared" si="174"/>
        <v>#VALUE!</v>
      </c>
    </row>
    <row r="444" spans="1:38" ht="13.8" thickBot="1" x14ac:dyDescent="0.3">
      <c r="A444" s="350"/>
      <c r="B444" s="351"/>
      <c r="C444" s="351"/>
      <c r="D444" s="560"/>
      <c r="E444" s="561"/>
      <c r="F444" s="351"/>
      <c r="G444" s="354"/>
      <c r="H444" s="357"/>
      <c r="I444" s="353"/>
      <c r="J444" s="354"/>
      <c r="K444" s="65"/>
      <c r="L444" s="61" t="str">
        <f t="shared" si="175"/>
        <v/>
      </c>
      <c r="M444" s="4" t="str">
        <f t="shared" si="176"/>
        <v/>
      </c>
      <c r="N444" s="4" t="str">
        <f>IF(U444&lt;MIN($D$5,$D$10),"",INDEX($U$35:$Z435,1,B444+1))</f>
        <v/>
      </c>
      <c r="O444" s="5" t="str">
        <f t="shared" si="177"/>
        <v/>
      </c>
      <c r="P444" s="5">
        <f t="shared" si="160"/>
        <v>0</v>
      </c>
      <c r="Q444" s="351"/>
      <c r="R444" s="351"/>
      <c r="S444" s="19" t="str">
        <f t="shared" si="180"/>
        <v/>
      </c>
      <c r="T444" s="62" t="str">
        <f t="shared" si="181"/>
        <v/>
      </c>
      <c r="U444" s="25">
        <f t="shared" si="161"/>
        <v>0</v>
      </c>
      <c r="V444" s="21">
        <f t="shared" si="162"/>
        <v>0</v>
      </c>
      <c r="W444" s="4" t="str">
        <f t="shared" si="163"/>
        <v/>
      </c>
      <c r="X444" s="4" t="e">
        <f t="shared" si="178"/>
        <v>#VALUE!</v>
      </c>
      <c r="Y444" s="4">
        <f t="shared" si="164"/>
        <v>0</v>
      </c>
      <c r="Z444" s="4">
        <f t="shared" si="179"/>
        <v>0</v>
      </c>
      <c r="AA444" s="4" t="e">
        <f t="shared" si="165"/>
        <v>#VALUE!</v>
      </c>
      <c r="AB444" s="4" t="e">
        <f t="shared" si="166"/>
        <v>#VALUE!</v>
      </c>
      <c r="AC444" s="4" t="e">
        <f t="shared" si="182"/>
        <v>#VALUE!</v>
      </c>
      <c r="AD444" s="4" t="e">
        <f t="shared" si="167"/>
        <v>#VALUE!</v>
      </c>
      <c r="AE444" s="4" t="e">
        <f t="shared" si="183"/>
        <v>#VALUE!</v>
      </c>
      <c r="AF444" s="4" t="e">
        <f t="shared" si="168"/>
        <v>#VALUE!</v>
      </c>
      <c r="AG444" s="4" t="e">
        <f t="shared" si="169"/>
        <v>#VALUE!</v>
      </c>
      <c r="AH444" s="4" t="e">
        <f t="shared" si="170"/>
        <v>#VALUE!</v>
      </c>
      <c r="AI444" s="4" t="e">
        <f t="shared" si="171"/>
        <v>#VALUE!</v>
      </c>
      <c r="AJ444" s="4" t="e">
        <f t="shared" si="172"/>
        <v>#VALUE!</v>
      </c>
      <c r="AK444" s="4" t="e">
        <f t="shared" si="173"/>
        <v>#VALUE!</v>
      </c>
      <c r="AL444" s="4" t="e">
        <f t="shared" si="174"/>
        <v>#VALUE!</v>
      </c>
    </row>
    <row r="445" spans="1:38" ht="13.8" thickBot="1" x14ac:dyDescent="0.3">
      <c r="A445" s="350"/>
      <c r="B445" s="351"/>
      <c r="C445" s="351"/>
      <c r="D445" s="560"/>
      <c r="E445" s="561"/>
      <c r="F445" s="351"/>
      <c r="G445" s="354"/>
      <c r="H445" s="357"/>
      <c r="I445" s="353"/>
      <c r="J445" s="354"/>
      <c r="K445" s="65"/>
      <c r="L445" s="61" t="str">
        <f t="shared" si="175"/>
        <v/>
      </c>
      <c r="M445" s="4" t="str">
        <f t="shared" si="176"/>
        <v/>
      </c>
      <c r="N445" s="4" t="str">
        <f>IF(U445&lt;MIN($D$5,$D$10),"",INDEX($U$35:$Z436,1,B445+1))</f>
        <v/>
      </c>
      <c r="O445" s="5" t="str">
        <f t="shared" si="177"/>
        <v/>
      </c>
      <c r="P445" s="5">
        <f t="shared" si="160"/>
        <v>0</v>
      </c>
      <c r="Q445" s="351"/>
      <c r="R445" s="351"/>
      <c r="S445" s="19" t="str">
        <f t="shared" si="180"/>
        <v/>
      </c>
      <c r="T445" s="62" t="str">
        <f t="shared" si="181"/>
        <v/>
      </c>
      <c r="U445" s="25">
        <f t="shared" si="161"/>
        <v>0</v>
      </c>
      <c r="V445" s="21">
        <f t="shared" si="162"/>
        <v>0</v>
      </c>
      <c r="W445" s="4" t="str">
        <f t="shared" si="163"/>
        <v/>
      </c>
      <c r="X445" s="4" t="e">
        <f t="shared" si="178"/>
        <v>#VALUE!</v>
      </c>
      <c r="Y445" s="4">
        <f t="shared" si="164"/>
        <v>0</v>
      </c>
      <c r="Z445" s="4">
        <f t="shared" si="179"/>
        <v>0</v>
      </c>
      <c r="AA445" s="4" t="e">
        <f t="shared" si="165"/>
        <v>#VALUE!</v>
      </c>
      <c r="AB445" s="4" t="e">
        <f t="shared" si="166"/>
        <v>#VALUE!</v>
      </c>
      <c r="AC445" s="4" t="e">
        <f t="shared" si="182"/>
        <v>#VALUE!</v>
      </c>
      <c r="AD445" s="4" t="e">
        <f t="shared" si="167"/>
        <v>#VALUE!</v>
      </c>
      <c r="AE445" s="4" t="e">
        <f t="shared" si="183"/>
        <v>#VALUE!</v>
      </c>
      <c r="AF445" s="4" t="e">
        <f t="shared" si="168"/>
        <v>#VALUE!</v>
      </c>
      <c r="AG445" s="4" t="e">
        <f t="shared" si="169"/>
        <v>#VALUE!</v>
      </c>
      <c r="AH445" s="4" t="e">
        <f t="shared" si="170"/>
        <v>#VALUE!</v>
      </c>
      <c r="AI445" s="4" t="e">
        <f t="shared" si="171"/>
        <v>#VALUE!</v>
      </c>
      <c r="AJ445" s="4" t="e">
        <f t="shared" si="172"/>
        <v>#VALUE!</v>
      </c>
      <c r="AK445" s="4" t="e">
        <f t="shared" si="173"/>
        <v>#VALUE!</v>
      </c>
      <c r="AL445" s="4" t="e">
        <f t="shared" si="174"/>
        <v>#VALUE!</v>
      </c>
    </row>
    <row r="446" spans="1:38" ht="13.8" thickBot="1" x14ac:dyDescent="0.3">
      <c r="A446" s="350"/>
      <c r="B446" s="351"/>
      <c r="C446" s="351"/>
      <c r="D446" s="560"/>
      <c r="E446" s="561"/>
      <c r="F446" s="351"/>
      <c r="G446" s="354"/>
      <c r="H446" s="357"/>
      <c r="I446" s="353"/>
      <c r="J446" s="354"/>
      <c r="K446" s="65"/>
      <c r="L446" s="61" t="str">
        <f t="shared" si="175"/>
        <v/>
      </c>
      <c r="M446" s="4" t="str">
        <f t="shared" si="176"/>
        <v/>
      </c>
      <c r="N446" s="4" t="str">
        <f>IF(U446&lt;MIN($D$5,$D$10),"",INDEX($U$35:$Z437,1,B446+1))</f>
        <v/>
      </c>
      <c r="O446" s="5" t="str">
        <f t="shared" si="177"/>
        <v/>
      </c>
      <c r="P446" s="5">
        <f t="shared" si="160"/>
        <v>0</v>
      </c>
      <c r="Q446" s="351"/>
      <c r="R446" s="351"/>
      <c r="S446" s="19" t="str">
        <f t="shared" si="180"/>
        <v/>
      </c>
      <c r="T446" s="62" t="str">
        <f t="shared" si="181"/>
        <v/>
      </c>
      <c r="U446" s="25">
        <f t="shared" si="161"/>
        <v>0</v>
      </c>
      <c r="V446" s="21">
        <f t="shared" si="162"/>
        <v>0</v>
      </c>
      <c r="W446" s="4" t="str">
        <f t="shared" si="163"/>
        <v/>
      </c>
      <c r="X446" s="4" t="e">
        <f t="shared" si="178"/>
        <v>#VALUE!</v>
      </c>
      <c r="Y446" s="4">
        <f t="shared" si="164"/>
        <v>0</v>
      </c>
      <c r="Z446" s="4">
        <f t="shared" si="179"/>
        <v>0</v>
      </c>
      <c r="AA446" s="4" t="e">
        <f t="shared" si="165"/>
        <v>#VALUE!</v>
      </c>
      <c r="AB446" s="4" t="e">
        <f t="shared" si="166"/>
        <v>#VALUE!</v>
      </c>
      <c r="AC446" s="4" t="e">
        <f t="shared" si="182"/>
        <v>#VALUE!</v>
      </c>
      <c r="AD446" s="4" t="e">
        <f t="shared" si="167"/>
        <v>#VALUE!</v>
      </c>
      <c r="AE446" s="4" t="e">
        <f t="shared" si="183"/>
        <v>#VALUE!</v>
      </c>
      <c r="AF446" s="4" t="e">
        <f t="shared" si="168"/>
        <v>#VALUE!</v>
      </c>
      <c r="AG446" s="4" t="e">
        <f t="shared" si="169"/>
        <v>#VALUE!</v>
      </c>
      <c r="AH446" s="4" t="e">
        <f t="shared" si="170"/>
        <v>#VALUE!</v>
      </c>
      <c r="AI446" s="4" t="e">
        <f t="shared" si="171"/>
        <v>#VALUE!</v>
      </c>
      <c r="AJ446" s="4" t="e">
        <f t="shared" si="172"/>
        <v>#VALUE!</v>
      </c>
      <c r="AK446" s="4" t="e">
        <f t="shared" si="173"/>
        <v>#VALUE!</v>
      </c>
      <c r="AL446" s="4" t="e">
        <f t="shared" si="174"/>
        <v>#VALUE!</v>
      </c>
    </row>
    <row r="447" spans="1:38" ht="13.8" thickBot="1" x14ac:dyDescent="0.3">
      <c r="A447" s="350"/>
      <c r="B447" s="351"/>
      <c r="C447" s="351"/>
      <c r="D447" s="560"/>
      <c r="E447" s="561"/>
      <c r="F447" s="351"/>
      <c r="G447" s="354"/>
      <c r="H447" s="357"/>
      <c r="I447" s="353"/>
      <c r="J447" s="354"/>
      <c r="K447" s="65"/>
      <c r="L447" s="61" t="str">
        <f t="shared" si="175"/>
        <v/>
      </c>
      <c r="M447" s="4" t="str">
        <f t="shared" si="176"/>
        <v/>
      </c>
      <c r="N447" s="4" t="str">
        <f>IF(U447&lt;MIN($D$5,$D$10),"",INDEX($U$35:$Z438,1,B447+1))</f>
        <v/>
      </c>
      <c r="O447" s="5" t="str">
        <f t="shared" si="177"/>
        <v/>
      </c>
      <c r="P447" s="5">
        <f t="shared" si="160"/>
        <v>0</v>
      </c>
      <c r="Q447" s="351"/>
      <c r="R447" s="351"/>
      <c r="S447" s="19" t="str">
        <f t="shared" si="180"/>
        <v/>
      </c>
      <c r="T447" s="62" t="str">
        <f t="shared" si="181"/>
        <v/>
      </c>
      <c r="U447" s="25">
        <f t="shared" si="161"/>
        <v>0</v>
      </c>
      <c r="V447" s="21">
        <f t="shared" si="162"/>
        <v>0</v>
      </c>
      <c r="W447" s="4" t="str">
        <f t="shared" si="163"/>
        <v/>
      </c>
      <c r="X447" s="4" t="e">
        <f t="shared" si="178"/>
        <v>#VALUE!</v>
      </c>
      <c r="Y447" s="4">
        <f t="shared" si="164"/>
        <v>0</v>
      </c>
      <c r="Z447" s="4">
        <f t="shared" si="179"/>
        <v>0</v>
      </c>
      <c r="AA447" s="4" t="e">
        <f t="shared" si="165"/>
        <v>#VALUE!</v>
      </c>
      <c r="AB447" s="4" t="e">
        <f t="shared" si="166"/>
        <v>#VALUE!</v>
      </c>
      <c r="AC447" s="4" t="e">
        <f t="shared" si="182"/>
        <v>#VALUE!</v>
      </c>
      <c r="AD447" s="4" t="e">
        <f t="shared" si="167"/>
        <v>#VALUE!</v>
      </c>
      <c r="AE447" s="4" t="e">
        <f t="shared" si="183"/>
        <v>#VALUE!</v>
      </c>
      <c r="AF447" s="4" t="e">
        <f t="shared" si="168"/>
        <v>#VALUE!</v>
      </c>
      <c r="AG447" s="4" t="e">
        <f t="shared" si="169"/>
        <v>#VALUE!</v>
      </c>
      <c r="AH447" s="4" t="e">
        <f t="shared" si="170"/>
        <v>#VALUE!</v>
      </c>
      <c r="AI447" s="4" t="e">
        <f t="shared" si="171"/>
        <v>#VALUE!</v>
      </c>
      <c r="AJ447" s="4" t="e">
        <f t="shared" si="172"/>
        <v>#VALUE!</v>
      </c>
      <c r="AK447" s="4" t="e">
        <f t="shared" si="173"/>
        <v>#VALUE!</v>
      </c>
      <c r="AL447" s="4" t="e">
        <f t="shared" si="174"/>
        <v>#VALUE!</v>
      </c>
    </row>
    <row r="448" spans="1:38" ht="13.8" thickBot="1" x14ac:dyDescent="0.3">
      <c r="A448" s="350"/>
      <c r="B448" s="351"/>
      <c r="C448" s="351"/>
      <c r="D448" s="560"/>
      <c r="E448" s="561"/>
      <c r="F448" s="351"/>
      <c r="G448" s="354"/>
      <c r="H448" s="357"/>
      <c r="I448" s="353"/>
      <c r="J448" s="354"/>
      <c r="K448" s="65"/>
      <c r="L448" s="61" t="str">
        <f t="shared" si="175"/>
        <v/>
      </c>
      <c r="M448" s="4" t="str">
        <f t="shared" si="176"/>
        <v/>
      </c>
      <c r="N448" s="4" t="str">
        <f>IF(U448&lt;MIN($D$5,$D$10),"",INDEX($U$35:$Z439,1,B448+1))</f>
        <v/>
      </c>
      <c r="O448" s="5" t="str">
        <f t="shared" si="177"/>
        <v/>
      </c>
      <c r="P448" s="5">
        <f t="shared" si="160"/>
        <v>0</v>
      </c>
      <c r="Q448" s="351"/>
      <c r="R448" s="351"/>
      <c r="S448" s="19" t="str">
        <f t="shared" si="180"/>
        <v/>
      </c>
      <c r="T448" s="62" t="str">
        <f t="shared" si="181"/>
        <v/>
      </c>
      <c r="U448" s="25">
        <f t="shared" si="161"/>
        <v>0</v>
      </c>
      <c r="V448" s="21">
        <f t="shared" si="162"/>
        <v>0</v>
      </c>
      <c r="W448" s="4" t="str">
        <f t="shared" si="163"/>
        <v/>
      </c>
      <c r="X448" s="4" t="e">
        <f t="shared" si="178"/>
        <v>#VALUE!</v>
      </c>
      <c r="Y448" s="4">
        <f t="shared" si="164"/>
        <v>0</v>
      </c>
      <c r="Z448" s="4">
        <f t="shared" si="179"/>
        <v>0</v>
      </c>
      <c r="AA448" s="4" t="e">
        <f t="shared" si="165"/>
        <v>#VALUE!</v>
      </c>
      <c r="AB448" s="4" t="e">
        <f t="shared" si="166"/>
        <v>#VALUE!</v>
      </c>
      <c r="AC448" s="4" t="e">
        <f t="shared" si="182"/>
        <v>#VALUE!</v>
      </c>
      <c r="AD448" s="4" t="e">
        <f t="shared" si="167"/>
        <v>#VALUE!</v>
      </c>
      <c r="AE448" s="4" t="e">
        <f t="shared" si="183"/>
        <v>#VALUE!</v>
      </c>
      <c r="AF448" s="4" t="e">
        <f t="shared" si="168"/>
        <v>#VALUE!</v>
      </c>
      <c r="AG448" s="4" t="e">
        <f t="shared" si="169"/>
        <v>#VALUE!</v>
      </c>
      <c r="AH448" s="4" t="e">
        <f t="shared" si="170"/>
        <v>#VALUE!</v>
      </c>
      <c r="AI448" s="4" t="e">
        <f t="shared" si="171"/>
        <v>#VALUE!</v>
      </c>
      <c r="AJ448" s="4" t="e">
        <f t="shared" si="172"/>
        <v>#VALUE!</v>
      </c>
      <c r="AK448" s="4" t="e">
        <f t="shared" si="173"/>
        <v>#VALUE!</v>
      </c>
      <c r="AL448" s="4" t="e">
        <f t="shared" si="174"/>
        <v>#VALUE!</v>
      </c>
    </row>
    <row r="449" spans="1:38" ht="13.8" thickBot="1" x14ac:dyDescent="0.3">
      <c r="A449" s="350"/>
      <c r="B449" s="351"/>
      <c r="C449" s="351"/>
      <c r="D449" s="560"/>
      <c r="E449" s="561"/>
      <c r="F449" s="351"/>
      <c r="G449" s="354"/>
      <c r="H449" s="357"/>
      <c r="I449" s="353"/>
      <c r="J449" s="354"/>
      <c r="K449" s="65"/>
      <c r="L449" s="61" t="str">
        <f t="shared" si="175"/>
        <v/>
      </c>
      <c r="M449" s="4" t="str">
        <f t="shared" si="176"/>
        <v/>
      </c>
      <c r="N449" s="4" t="str">
        <f>IF(U449&lt;MIN($D$5,$D$10),"",INDEX($U$35:$Z440,1,B449+1))</f>
        <v/>
      </c>
      <c r="O449" s="5" t="str">
        <f t="shared" si="177"/>
        <v/>
      </c>
      <c r="P449" s="5">
        <f t="shared" si="160"/>
        <v>0</v>
      </c>
      <c r="Q449" s="351"/>
      <c r="R449" s="351"/>
      <c r="S449" s="19" t="str">
        <f t="shared" si="180"/>
        <v/>
      </c>
      <c r="T449" s="62" t="str">
        <f t="shared" si="181"/>
        <v/>
      </c>
      <c r="U449" s="25">
        <f t="shared" si="161"/>
        <v>0</v>
      </c>
      <c r="V449" s="21">
        <f t="shared" si="162"/>
        <v>0</v>
      </c>
      <c r="W449" s="4" t="str">
        <f t="shared" si="163"/>
        <v/>
      </c>
      <c r="X449" s="4" t="e">
        <f t="shared" si="178"/>
        <v>#VALUE!</v>
      </c>
      <c r="Y449" s="4">
        <f t="shared" si="164"/>
        <v>0</v>
      </c>
      <c r="Z449" s="4">
        <f t="shared" si="179"/>
        <v>0</v>
      </c>
      <c r="AA449" s="4" t="e">
        <f t="shared" si="165"/>
        <v>#VALUE!</v>
      </c>
      <c r="AB449" s="4" t="e">
        <f t="shared" si="166"/>
        <v>#VALUE!</v>
      </c>
      <c r="AC449" s="4" t="e">
        <f t="shared" si="182"/>
        <v>#VALUE!</v>
      </c>
      <c r="AD449" s="4" t="e">
        <f t="shared" si="167"/>
        <v>#VALUE!</v>
      </c>
      <c r="AE449" s="4" t="e">
        <f t="shared" si="183"/>
        <v>#VALUE!</v>
      </c>
      <c r="AF449" s="4" t="e">
        <f t="shared" si="168"/>
        <v>#VALUE!</v>
      </c>
      <c r="AG449" s="4" t="e">
        <f t="shared" si="169"/>
        <v>#VALUE!</v>
      </c>
      <c r="AH449" s="4" t="e">
        <f t="shared" si="170"/>
        <v>#VALUE!</v>
      </c>
      <c r="AI449" s="4" t="e">
        <f t="shared" si="171"/>
        <v>#VALUE!</v>
      </c>
      <c r="AJ449" s="4" t="e">
        <f t="shared" si="172"/>
        <v>#VALUE!</v>
      </c>
      <c r="AK449" s="4" t="e">
        <f t="shared" si="173"/>
        <v>#VALUE!</v>
      </c>
      <c r="AL449" s="4" t="e">
        <f t="shared" si="174"/>
        <v>#VALUE!</v>
      </c>
    </row>
    <row r="450" spans="1:38" ht="13.8" thickBot="1" x14ac:dyDescent="0.3">
      <c r="A450" s="350"/>
      <c r="B450" s="351"/>
      <c r="C450" s="351"/>
      <c r="D450" s="560"/>
      <c r="E450" s="561"/>
      <c r="F450" s="351"/>
      <c r="G450" s="354"/>
      <c r="H450" s="357"/>
      <c r="I450" s="353"/>
      <c r="J450" s="354"/>
      <c r="K450" s="65"/>
      <c r="L450" s="61" t="str">
        <f t="shared" si="175"/>
        <v/>
      </c>
      <c r="M450" s="4" t="str">
        <f t="shared" si="176"/>
        <v/>
      </c>
      <c r="N450" s="4" t="str">
        <f>IF(U450&lt;MIN($D$5,$D$10),"",INDEX($U$35:$Z441,1,B450+1))</f>
        <v/>
      </c>
      <c r="O450" s="5" t="str">
        <f t="shared" si="177"/>
        <v/>
      </c>
      <c r="P450" s="5">
        <f t="shared" si="160"/>
        <v>0</v>
      </c>
      <c r="Q450" s="351"/>
      <c r="R450" s="351"/>
      <c r="S450" s="19" t="str">
        <f t="shared" si="180"/>
        <v/>
      </c>
      <c r="T450" s="62" t="str">
        <f t="shared" si="181"/>
        <v/>
      </c>
      <c r="U450" s="25">
        <f t="shared" si="161"/>
        <v>0</v>
      </c>
      <c r="V450" s="21">
        <f t="shared" si="162"/>
        <v>0</v>
      </c>
      <c r="W450" s="4" t="str">
        <f t="shared" si="163"/>
        <v/>
      </c>
      <c r="X450" s="4" t="e">
        <f t="shared" si="178"/>
        <v>#VALUE!</v>
      </c>
      <c r="Y450" s="4">
        <f t="shared" si="164"/>
        <v>0</v>
      </c>
      <c r="Z450" s="4">
        <f t="shared" si="179"/>
        <v>0</v>
      </c>
      <c r="AA450" s="4" t="e">
        <f t="shared" si="165"/>
        <v>#VALUE!</v>
      </c>
      <c r="AB450" s="4" t="e">
        <f t="shared" si="166"/>
        <v>#VALUE!</v>
      </c>
      <c r="AC450" s="4" t="e">
        <f t="shared" si="182"/>
        <v>#VALUE!</v>
      </c>
      <c r="AD450" s="4" t="e">
        <f t="shared" si="167"/>
        <v>#VALUE!</v>
      </c>
      <c r="AE450" s="4" t="e">
        <f t="shared" si="183"/>
        <v>#VALUE!</v>
      </c>
      <c r="AF450" s="4" t="e">
        <f t="shared" si="168"/>
        <v>#VALUE!</v>
      </c>
      <c r="AG450" s="4" t="e">
        <f t="shared" si="169"/>
        <v>#VALUE!</v>
      </c>
      <c r="AH450" s="4" t="e">
        <f t="shared" si="170"/>
        <v>#VALUE!</v>
      </c>
      <c r="AI450" s="4" t="e">
        <f t="shared" si="171"/>
        <v>#VALUE!</v>
      </c>
      <c r="AJ450" s="4" t="e">
        <f t="shared" si="172"/>
        <v>#VALUE!</v>
      </c>
      <c r="AK450" s="4" t="e">
        <f t="shared" si="173"/>
        <v>#VALUE!</v>
      </c>
      <c r="AL450" s="4" t="e">
        <f t="shared" si="174"/>
        <v>#VALUE!</v>
      </c>
    </row>
    <row r="451" spans="1:38" ht="13.8" thickBot="1" x14ac:dyDescent="0.3">
      <c r="A451" s="350"/>
      <c r="B451" s="351"/>
      <c r="C451" s="351"/>
      <c r="D451" s="560"/>
      <c r="E451" s="561"/>
      <c r="F451" s="351"/>
      <c r="G451" s="354"/>
      <c r="H451" s="357"/>
      <c r="I451" s="353"/>
      <c r="J451" s="354"/>
      <c r="K451" s="65"/>
      <c r="L451" s="61" t="str">
        <f t="shared" si="175"/>
        <v/>
      </c>
      <c r="M451" s="4" t="str">
        <f t="shared" si="176"/>
        <v/>
      </c>
      <c r="N451" s="4" t="str">
        <f>IF(U451&lt;MIN($D$5,$D$10),"",INDEX($U$35:$Z442,1,B451+1))</f>
        <v/>
      </c>
      <c r="O451" s="5" t="str">
        <f t="shared" si="177"/>
        <v/>
      </c>
      <c r="P451" s="5">
        <f t="shared" si="160"/>
        <v>0</v>
      </c>
      <c r="Q451" s="351"/>
      <c r="R451" s="351"/>
      <c r="S451" s="19" t="str">
        <f t="shared" si="180"/>
        <v/>
      </c>
      <c r="T451" s="62" t="str">
        <f t="shared" si="181"/>
        <v/>
      </c>
      <c r="U451" s="25">
        <f t="shared" si="161"/>
        <v>0</v>
      </c>
      <c r="V451" s="21">
        <f t="shared" si="162"/>
        <v>0</v>
      </c>
      <c r="W451" s="4" t="str">
        <f t="shared" si="163"/>
        <v/>
      </c>
      <c r="X451" s="4" t="e">
        <f t="shared" si="178"/>
        <v>#VALUE!</v>
      </c>
      <c r="Y451" s="4">
        <f t="shared" si="164"/>
        <v>0</v>
      </c>
      <c r="Z451" s="4">
        <f t="shared" si="179"/>
        <v>0</v>
      </c>
      <c r="AA451" s="4" t="e">
        <f t="shared" si="165"/>
        <v>#VALUE!</v>
      </c>
      <c r="AB451" s="4" t="e">
        <f t="shared" si="166"/>
        <v>#VALUE!</v>
      </c>
      <c r="AC451" s="4" t="e">
        <f t="shared" si="182"/>
        <v>#VALUE!</v>
      </c>
      <c r="AD451" s="4" t="e">
        <f t="shared" si="167"/>
        <v>#VALUE!</v>
      </c>
      <c r="AE451" s="4" t="e">
        <f t="shared" si="183"/>
        <v>#VALUE!</v>
      </c>
      <c r="AF451" s="4" t="e">
        <f t="shared" si="168"/>
        <v>#VALUE!</v>
      </c>
      <c r="AG451" s="4" t="e">
        <f t="shared" si="169"/>
        <v>#VALUE!</v>
      </c>
      <c r="AH451" s="4" t="e">
        <f t="shared" si="170"/>
        <v>#VALUE!</v>
      </c>
      <c r="AI451" s="4" t="e">
        <f t="shared" si="171"/>
        <v>#VALUE!</v>
      </c>
      <c r="AJ451" s="4" t="e">
        <f t="shared" si="172"/>
        <v>#VALUE!</v>
      </c>
      <c r="AK451" s="4" t="e">
        <f t="shared" si="173"/>
        <v>#VALUE!</v>
      </c>
      <c r="AL451" s="4" t="e">
        <f t="shared" si="174"/>
        <v>#VALUE!</v>
      </c>
    </row>
    <row r="452" spans="1:38" ht="13.8" thickBot="1" x14ac:dyDescent="0.3">
      <c r="A452" s="350"/>
      <c r="B452" s="351"/>
      <c r="C452" s="351"/>
      <c r="D452" s="560"/>
      <c r="E452" s="561"/>
      <c r="F452" s="351"/>
      <c r="G452" s="354"/>
      <c r="H452" s="357"/>
      <c r="I452" s="353"/>
      <c r="J452" s="354"/>
      <c r="K452" s="65"/>
      <c r="L452" s="61" t="str">
        <f t="shared" si="175"/>
        <v/>
      </c>
      <c r="M452" s="4" t="str">
        <f t="shared" si="176"/>
        <v/>
      </c>
      <c r="N452" s="4" t="str">
        <f>IF(U452&lt;MIN($D$5,$D$10),"",INDEX($U$35:$Z443,1,B452+1))</f>
        <v/>
      </c>
      <c r="O452" s="5" t="str">
        <f t="shared" si="177"/>
        <v/>
      </c>
      <c r="P452" s="5">
        <f t="shared" si="160"/>
        <v>0</v>
      </c>
      <c r="Q452" s="351"/>
      <c r="R452" s="351"/>
      <c r="S452" s="19" t="str">
        <f t="shared" si="180"/>
        <v/>
      </c>
      <c r="T452" s="62" t="str">
        <f t="shared" si="181"/>
        <v/>
      </c>
      <c r="U452" s="25">
        <f t="shared" si="161"/>
        <v>0</v>
      </c>
      <c r="V452" s="21">
        <f t="shared" si="162"/>
        <v>0</v>
      </c>
      <c r="W452" s="4" t="str">
        <f t="shared" si="163"/>
        <v/>
      </c>
      <c r="X452" s="4" t="e">
        <f t="shared" si="178"/>
        <v>#VALUE!</v>
      </c>
      <c r="Y452" s="4">
        <f t="shared" si="164"/>
        <v>0</v>
      </c>
      <c r="Z452" s="4">
        <f t="shared" si="179"/>
        <v>0</v>
      </c>
      <c r="AA452" s="4" t="e">
        <f t="shared" si="165"/>
        <v>#VALUE!</v>
      </c>
      <c r="AB452" s="4" t="e">
        <f t="shared" si="166"/>
        <v>#VALUE!</v>
      </c>
      <c r="AC452" s="4" t="e">
        <f t="shared" si="182"/>
        <v>#VALUE!</v>
      </c>
      <c r="AD452" s="4" t="e">
        <f t="shared" si="167"/>
        <v>#VALUE!</v>
      </c>
      <c r="AE452" s="4" t="e">
        <f t="shared" si="183"/>
        <v>#VALUE!</v>
      </c>
      <c r="AF452" s="4" t="e">
        <f t="shared" si="168"/>
        <v>#VALUE!</v>
      </c>
      <c r="AG452" s="4" t="e">
        <f t="shared" si="169"/>
        <v>#VALUE!</v>
      </c>
      <c r="AH452" s="4" t="e">
        <f t="shared" si="170"/>
        <v>#VALUE!</v>
      </c>
      <c r="AI452" s="4" t="e">
        <f t="shared" si="171"/>
        <v>#VALUE!</v>
      </c>
      <c r="AJ452" s="4" t="e">
        <f t="shared" si="172"/>
        <v>#VALUE!</v>
      </c>
      <c r="AK452" s="4" t="e">
        <f t="shared" si="173"/>
        <v>#VALUE!</v>
      </c>
      <c r="AL452" s="4" t="e">
        <f t="shared" si="174"/>
        <v>#VALUE!</v>
      </c>
    </row>
    <row r="453" spans="1:38" ht="13.8" thickBot="1" x14ac:dyDescent="0.3">
      <c r="A453" s="350"/>
      <c r="B453" s="351"/>
      <c r="C453" s="351"/>
      <c r="D453" s="560"/>
      <c r="E453" s="561"/>
      <c r="F453" s="351"/>
      <c r="G453" s="354"/>
      <c r="H453" s="357"/>
      <c r="I453" s="353"/>
      <c r="J453" s="354"/>
      <c r="K453" s="65"/>
      <c r="L453" s="61" t="str">
        <f t="shared" si="175"/>
        <v/>
      </c>
      <c r="M453" s="4" t="str">
        <f t="shared" si="176"/>
        <v/>
      </c>
      <c r="N453" s="4" t="str">
        <f>IF(U453&lt;MIN($D$5,$D$10),"",INDEX($U$35:$Z444,1,B453+1))</f>
        <v/>
      </c>
      <c r="O453" s="5" t="str">
        <f t="shared" si="177"/>
        <v/>
      </c>
      <c r="P453" s="5">
        <f t="shared" si="160"/>
        <v>0</v>
      </c>
      <c r="Q453" s="351"/>
      <c r="R453" s="351"/>
      <c r="S453" s="19" t="str">
        <f t="shared" si="180"/>
        <v/>
      </c>
      <c r="T453" s="62" t="str">
        <f t="shared" si="181"/>
        <v/>
      </c>
      <c r="U453" s="25">
        <f t="shared" si="161"/>
        <v>0</v>
      </c>
      <c r="V453" s="21">
        <f t="shared" si="162"/>
        <v>0</v>
      </c>
      <c r="W453" s="4" t="str">
        <f t="shared" si="163"/>
        <v/>
      </c>
      <c r="X453" s="4" t="e">
        <f t="shared" si="178"/>
        <v>#VALUE!</v>
      </c>
      <c r="Y453" s="4">
        <f t="shared" si="164"/>
        <v>0</v>
      </c>
      <c r="Z453" s="4">
        <f t="shared" si="179"/>
        <v>0</v>
      </c>
      <c r="AA453" s="4" t="e">
        <f t="shared" si="165"/>
        <v>#VALUE!</v>
      </c>
      <c r="AB453" s="4" t="e">
        <f t="shared" si="166"/>
        <v>#VALUE!</v>
      </c>
      <c r="AC453" s="4" t="e">
        <f t="shared" si="182"/>
        <v>#VALUE!</v>
      </c>
      <c r="AD453" s="4" t="e">
        <f t="shared" si="167"/>
        <v>#VALUE!</v>
      </c>
      <c r="AE453" s="4" t="e">
        <f t="shared" si="183"/>
        <v>#VALUE!</v>
      </c>
      <c r="AF453" s="4" t="e">
        <f t="shared" si="168"/>
        <v>#VALUE!</v>
      </c>
      <c r="AG453" s="4" t="e">
        <f t="shared" si="169"/>
        <v>#VALUE!</v>
      </c>
      <c r="AH453" s="4" t="e">
        <f t="shared" si="170"/>
        <v>#VALUE!</v>
      </c>
      <c r="AI453" s="4" t="e">
        <f t="shared" si="171"/>
        <v>#VALUE!</v>
      </c>
      <c r="AJ453" s="4" t="e">
        <f t="shared" si="172"/>
        <v>#VALUE!</v>
      </c>
      <c r="AK453" s="4" t="e">
        <f t="shared" si="173"/>
        <v>#VALUE!</v>
      </c>
      <c r="AL453" s="4" t="e">
        <f t="shared" si="174"/>
        <v>#VALUE!</v>
      </c>
    </row>
    <row r="454" spans="1:38" ht="13.8" thickBot="1" x14ac:dyDescent="0.3">
      <c r="A454" s="350"/>
      <c r="B454" s="351"/>
      <c r="C454" s="351"/>
      <c r="D454" s="560"/>
      <c r="E454" s="561"/>
      <c r="F454" s="351"/>
      <c r="G454" s="354"/>
      <c r="H454" s="357"/>
      <c r="I454" s="353"/>
      <c r="J454" s="354"/>
      <c r="K454" s="65"/>
      <c r="L454" s="61" t="str">
        <f t="shared" si="175"/>
        <v/>
      </c>
      <c r="M454" s="4" t="str">
        <f t="shared" si="176"/>
        <v/>
      </c>
      <c r="N454" s="4" t="str">
        <f>IF(U454&lt;MIN($D$5,$D$10),"",INDEX($U$35:$Z445,1,B454+1))</f>
        <v/>
      </c>
      <c r="O454" s="5" t="str">
        <f t="shared" si="177"/>
        <v/>
      </c>
      <c r="P454" s="5">
        <f t="shared" si="160"/>
        <v>0</v>
      </c>
      <c r="Q454" s="351"/>
      <c r="R454" s="351"/>
      <c r="S454" s="19" t="str">
        <f t="shared" si="180"/>
        <v/>
      </c>
      <c r="T454" s="62" t="str">
        <f t="shared" si="181"/>
        <v/>
      </c>
      <c r="U454" s="25">
        <f t="shared" si="161"/>
        <v>0</v>
      </c>
      <c r="V454" s="21">
        <f t="shared" si="162"/>
        <v>0</v>
      </c>
      <c r="W454" s="4" t="str">
        <f t="shared" si="163"/>
        <v/>
      </c>
      <c r="X454" s="4" t="e">
        <f t="shared" si="178"/>
        <v>#VALUE!</v>
      </c>
      <c r="Y454" s="4">
        <f t="shared" si="164"/>
        <v>0</v>
      </c>
      <c r="Z454" s="4">
        <f t="shared" si="179"/>
        <v>0</v>
      </c>
      <c r="AA454" s="4" t="e">
        <f t="shared" si="165"/>
        <v>#VALUE!</v>
      </c>
      <c r="AB454" s="4" t="e">
        <f t="shared" si="166"/>
        <v>#VALUE!</v>
      </c>
      <c r="AC454" s="4" t="e">
        <f t="shared" si="182"/>
        <v>#VALUE!</v>
      </c>
      <c r="AD454" s="4" t="e">
        <f t="shared" si="167"/>
        <v>#VALUE!</v>
      </c>
      <c r="AE454" s="4" t="e">
        <f t="shared" si="183"/>
        <v>#VALUE!</v>
      </c>
      <c r="AF454" s="4" t="e">
        <f t="shared" si="168"/>
        <v>#VALUE!</v>
      </c>
      <c r="AG454" s="4" t="e">
        <f t="shared" si="169"/>
        <v>#VALUE!</v>
      </c>
      <c r="AH454" s="4" t="e">
        <f t="shared" si="170"/>
        <v>#VALUE!</v>
      </c>
      <c r="AI454" s="4" t="e">
        <f t="shared" si="171"/>
        <v>#VALUE!</v>
      </c>
      <c r="AJ454" s="4" t="e">
        <f t="shared" si="172"/>
        <v>#VALUE!</v>
      </c>
      <c r="AK454" s="4" t="e">
        <f t="shared" si="173"/>
        <v>#VALUE!</v>
      </c>
      <c r="AL454" s="4" t="e">
        <f t="shared" si="174"/>
        <v>#VALUE!</v>
      </c>
    </row>
    <row r="455" spans="1:38" ht="13.8" thickBot="1" x14ac:dyDescent="0.3">
      <c r="A455" s="350"/>
      <c r="B455" s="351"/>
      <c r="C455" s="351"/>
      <c r="D455" s="560"/>
      <c r="E455" s="561"/>
      <c r="F455" s="351"/>
      <c r="G455" s="354"/>
      <c r="H455" s="357"/>
      <c r="I455" s="353"/>
      <c r="J455" s="354"/>
      <c r="K455" s="65"/>
      <c r="L455" s="61" t="str">
        <f t="shared" si="175"/>
        <v/>
      </c>
      <c r="M455" s="4" t="str">
        <f t="shared" si="176"/>
        <v/>
      </c>
      <c r="N455" s="4" t="str">
        <f>IF(U455&lt;MIN($D$5,$D$10),"",INDEX($U$35:$Z446,1,B455+1))</f>
        <v/>
      </c>
      <c r="O455" s="5" t="str">
        <f t="shared" si="177"/>
        <v/>
      </c>
      <c r="P455" s="5">
        <f t="shared" si="160"/>
        <v>0</v>
      </c>
      <c r="Q455" s="351"/>
      <c r="R455" s="351"/>
      <c r="S455" s="19" t="str">
        <f t="shared" si="180"/>
        <v/>
      </c>
      <c r="T455" s="62" t="str">
        <f t="shared" si="181"/>
        <v/>
      </c>
      <c r="U455" s="25">
        <f t="shared" si="161"/>
        <v>0</v>
      </c>
      <c r="V455" s="21">
        <f t="shared" si="162"/>
        <v>0</v>
      </c>
      <c r="W455" s="4" t="str">
        <f t="shared" si="163"/>
        <v/>
      </c>
      <c r="X455" s="4" t="e">
        <f t="shared" si="178"/>
        <v>#VALUE!</v>
      </c>
      <c r="Y455" s="4">
        <f t="shared" si="164"/>
        <v>0</v>
      </c>
      <c r="Z455" s="4">
        <f t="shared" si="179"/>
        <v>0</v>
      </c>
      <c r="AA455" s="4" t="e">
        <f t="shared" si="165"/>
        <v>#VALUE!</v>
      </c>
      <c r="AB455" s="4" t="e">
        <f t="shared" si="166"/>
        <v>#VALUE!</v>
      </c>
      <c r="AC455" s="4" t="e">
        <f t="shared" si="182"/>
        <v>#VALUE!</v>
      </c>
      <c r="AD455" s="4" t="e">
        <f t="shared" si="167"/>
        <v>#VALUE!</v>
      </c>
      <c r="AE455" s="4" t="e">
        <f t="shared" si="183"/>
        <v>#VALUE!</v>
      </c>
      <c r="AF455" s="4" t="e">
        <f t="shared" si="168"/>
        <v>#VALUE!</v>
      </c>
      <c r="AG455" s="4" t="e">
        <f t="shared" si="169"/>
        <v>#VALUE!</v>
      </c>
      <c r="AH455" s="4" t="e">
        <f t="shared" si="170"/>
        <v>#VALUE!</v>
      </c>
      <c r="AI455" s="4" t="e">
        <f t="shared" si="171"/>
        <v>#VALUE!</v>
      </c>
      <c r="AJ455" s="4" t="e">
        <f t="shared" si="172"/>
        <v>#VALUE!</v>
      </c>
      <c r="AK455" s="4" t="e">
        <f t="shared" si="173"/>
        <v>#VALUE!</v>
      </c>
      <c r="AL455" s="4" t="e">
        <f t="shared" si="174"/>
        <v>#VALUE!</v>
      </c>
    </row>
    <row r="456" spans="1:38" ht="13.8" thickBot="1" x14ac:dyDescent="0.3">
      <c r="A456" s="350"/>
      <c r="B456" s="351"/>
      <c r="C456" s="351"/>
      <c r="D456" s="560"/>
      <c r="E456" s="561"/>
      <c r="F456" s="351"/>
      <c r="G456" s="354"/>
      <c r="H456" s="357"/>
      <c r="I456" s="353"/>
      <c r="J456" s="354"/>
      <c r="K456" s="65"/>
      <c r="L456" s="61" t="str">
        <f t="shared" si="175"/>
        <v/>
      </c>
      <c r="M456" s="4" t="str">
        <f t="shared" si="176"/>
        <v/>
      </c>
      <c r="N456" s="4" t="str">
        <f>IF(U456&lt;MIN($D$5,$D$10),"",INDEX($U$35:$Z447,1,B456+1))</f>
        <v/>
      </c>
      <c r="O456" s="5" t="str">
        <f t="shared" si="177"/>
        <v/>
      </c>
      <c r="P456" s="5">
        <f t="shared" si="160"/>
        <v>0</v>
      </c>
      <c r="Q456" s="351"/>
      <c r="R456" s="351"/>
      <c r="S456" s="19" t="str">
        <f t="shared" si="180"/>
        <v/>
      </c>
      <c r="T456" s="62" t="str">
        <f t="shared" si="181"/>
        <v/>
      </c>
      <c r="U456" s="25">
        <f t="shared" si="161"/>
        <v>0</v>
      </c>
      <c r="V456" s="21">
        <f t="shared" si="162"/>
        <v>0</v>
      </c>
      <c r="W456" s="4" t="str">
        <f t="shared" si="163"/>
        <v/>
      </c>
      <c r="X456" s="4" t="e">
        <f t="shared" si="178"/>
        <v>#VALUE!</v>
      </c>
      <c r="Y456" s="4">
        <f t="shared" si="164"/>
        <v>0</v>
      </c>
      <c r="Z456" s="4">
        <f t="shared" si="179"/>
        <v>0</v>
      </c>
      <c r="AA456" s="4" t="e">
        <f t="shared" si="165"/>
        <v>#VALUE!</v>
      </c>
      <c r="AB456" s="4" t="e">
        <f t="shared" si="166"/>
        <v>#VALUE!</v>
      </c>
      <c r="AC456" s="4" t="e">
        <f t="shared" si="182"/>
        <v>#VALUE!</v>
      </c>
      <c r="AD456" s="4" t="e">
        <f t="shared" si="167"/>
        <v>#VALUE!</v>
      </c>
      <c r="AE456" s="4" t="e">
        <f t="shared" si="183"/>
        <v>#VALUE!</v>
      </c>
      <c r="AF456" s="4" t="e">
        <f t="shared" si="168"/>
        <v>#VALUE!</v>
      </c>
      <c r="AG456" s="4" t="e">
        <f t="shared" si="169"/>
        <v>#VALUE!</v>
      </c>
      <c r="AH456" s="4" t="e">
        <f t="shared" si="170"/>
        <v>#VALUE!</v>
      </c>
      <c r="AI456" s="4" t="e">
        <f t="shared" si="171"/>
        <v>#VALUE!</v>
      </c>
      <c r="AJ456" s="4" t="e">
        <f t="shared" si="172"/>
        <v>#VALUE!</v>
      </c>
      <c r="AK456" s="4" t="e">
        <f t="shared" si="173"/>
        <v>#VALUE!</v>
      </c>
      <c r="AL456" s="4" t="e">
        <f t="shared" si="174"/>
        <v>#VALUE!</v>
      </c>
    </row>
    <row r="457" spans="1:38" ht="13.8" thickBot="1" x14ac:dyDescent="0.3">
      <c r="A457" s="350"/>
      <c r="B457" s="351"/>
      <c r="C457" s="351"/>
      <c r="D457" s="560"/>
      <c r="E457" s="561"/>
      <c r="F457" s="351"/>
      <c r="G457" s="354"/>
      <c r="H457" s="357"/>
      <c r="I457" s="353"/>
      <c r="J457" s="354"/>
      <c r="K457" s="65"/>
      <c r="L457" s="61" t="str">
        <f t="shared" si="175"/>
        <v/>
      </c>
      <c r="M457" s="4" t="str">
        <f t="shared" si="176"/>
        <v/>
      </c>
      <c r="N457" s="4" t="str">
        <f>IF(U457&lt;MIN($D$5,$D$10),"",INDEX($U$35:$Z448,1,B457+1))</f>
        <v/>
      </c>
      <c r="O457" s="5" t="str">
        <f t="shared" si="177"/>
        <v/>
      </c>
      <c r="P457" s="5">
        <f t="shared" si="160"/>
        <v>0</v>
      </c>
      <c r="Q457" s="351"/>
      <c r="R457" s="351"/>
      <c r="S457" s="19" t="str">
        <f t="shared" si="180"/>
        <v/>
      </c>
      <c r="T457" s="62" t="str">
        <f t="shared" si="181"/>
        <v/>
      </c>
      <c r="U457" s="25">
        <f t="shared" si="161"/>
        <v>0</v>
      </c>
      <c r="V457" s="21">
        <f t="shared" si="162"/>
        <v>0</v>
      </c>
      <c r="W457" s="4" t="str">
        <f t="shared" si="163"/>
        <v/>
      </c>
      <c r="X457" s="4" t="e">
        <f t="shared" si="178"/>
        <v>#VALUE!</v>
      </c>
      <c r="Y457" s="4">
        <f t="shared" si="164"/>
        <v>0</v>
      </c>
      <c r="Z457" s="4">
        <f t="shared" si="179"/>
        <v>0</v>
      </c>
      <c r="AA457" s="4" t="e">
        <f t="shared" si="165"/>
        <v>#VALUE!</v>
      </c>
      <c r="AB457" s="4" t="e">
        <f t="shared" si="166"/>
        <v>#VALUE!</v>
      </c>
      <c r="AC457" s="4" t="e">
        <f t="shared" si="182"/>
        <v>#VALUE!</v>
      </c>
      <c r="AD457" s="4" t="e">
        <f t="shared" si="167"/>
        <v>#VALUE!</v>
      </c>
      <c r="AE457" s="4" t="e">
        <f t="shared" si="183"/>
        <v>#VALUE!</v>
      </c>
      <c r="AF457" s="4" t="e">
        <f t="shared" si="168"/>
        <v>#VALUE!</v>
      </c>
      <c r="AG457" s="4" t="e">
        <f t="shared" si="169"/>
        <v>#VALUE!</v>
      </c>
      <c r="AH457" s="4" t="e">
        <f t="shared" si="170"/>
        <v>#VALUE!</v>
      </c>
      <c r="AI457" s="4" t="e">
        <f t="shared" si="171"/>
        <v>#VALUE!</v>
      </c>
      <c r="AJ457" s="4" t="e">
        <f t="shared" si="172"/>
        <v>#VALUE!</v>
      </c>
      <c r="AK457" s="4" t="e">
        <f t="shared" si="173"/>
        <v>#VALUE!</v>
      </c>
      <c r="AL457" s="4" t="e">
        <f t="shared" si="174"/>
        <v>#VALUE!</v>
      </c>
    </row>
    <row r="458" spans="1:38" ht="13.8" thickBot="1" x14ac:dyDescent="0.3">
      <c r="A458" s="350"/>
      <c r="B458" s="351"/>
      <c r="C458" s="351"/>
      <c r="D458" s="560"/>
      <c r="E458" s="561"/>
      <c r="F458" s="351"/>
      <c r="G458" s="354"/>
      <c r="H458" s="357"/>
      <c r="I458" s="353"/>
      <c r="J458" s="354"/>
      <c r="K458" s="65"/>
      <c r="L458" s="61" t="str">
        <f t="shared" si="175"/>
        <v/>
      </c>
      <c r="M458" s="4" t="str">
        <f t="shared" si="176"/>
        <v/>
      </c>
      <c r="N458" s="4" t="str">
        <f>IF(U458&lt;MIN($D$5,$D$10),"",INDEX($U$35:$Z449,1,B458+1))</f>
        <v/>
      </c>
      <c r="O458" s="5" t="str">
        <f t="shared" si="177"/>
        <v/>
      </c>
      <c r="P458" s="5">
        <f t="shared" si="160"/>
        <v>0</v>
      </c>
      <c r="Q458" s="351"/>
      <c r="R458" s="351"/>
      <c r="S458" s="19" t="str">
        <f t="shared" si="180"/>
        <v/>
      </c>
      <c r="T458" s="62" t="str">
        <f t="shared" si="181"/>
        <v/>
      </c>
      <c r="U458" s="25">
        <f t="shared" si="161"/>
        <v>0</v>
      </c>
      <c r="V458" s="21">
        <f t="shared" si="162"/>
        <v>0</v>
      </c>
      <c r="W458" s="4" t="str">
        <f t="shared" si="163"/>
        <v/>
      </c>
      <c r="X458" s="4" t="e">
        <f t="shared" si="178"/>
        <v>#VALUE!</v>
      </c>
      <c r="Y458" s="4">
        <f t="shared" si="164"/>
        <v>0</v>
      </c>
      <c r="Z458" s="4">
        <f t="shared" si="179"/>
        <v>0</v>
      </c>
      <c r="AA458" s="4" t="e">
        <f t="shared" si="165"/>
        <v>#VALUE!</v>
      </c>
      <c r="AB458" s="4" t="e">
        <f t="shared" si="166"/>
        <v>#VALUE!</v>
      </c>
      <c r="AC458" s="4" t="e">
        <f t="shared" si="182"/>
        <v>#VALUE!</v>
      </c>
      <c r="AD458" s="4" t="e">
        <f t="shared" si="167"/>
        <v>#VALUE!</v>
      </c>
      <c r="AE458" s="4" t="e">
        <f t="shared" si="183"/>
        <v>#VALUE!</v>
      </c>
      <c r="AF458" s="4" t="e">
        <f t="shared" si="168"/>
        <v>#VALUE!</v>
      </c>
      <c r="AG458" s="4" t="e">
        <f t="shared" si="169"/>
        <v>#VALUE!</v>
      </c>
      <c r="AH458" s="4" t="e">
        <f t="shared" si="170"/>
        <v>#VALUE!</v>
      </c>
      <c r="AI458" s="4" t="e">
        <f t="shared" si="171"/>
        <v>#VALUE!</v>
      </c>
      <c r="AJ458" s="4" t="e">
        <f t="shared" si="172"/>
        <v>#VALUE!</v>
      </c>
      <c r="AK458" s="4" t="e">
        <f t="shared" si="173"/>
        <v>#VALUE!</v>
      </c>
      <c r="AL458" s="4" t="e">
        <f t="shared" si="174"/>
        <v>#VALUE!</v>
      </c>
    </row>
    <row r="459" spans="1:38" ht="13.8" thickBot="1" x14ac:dyDescent="0.3">
      <c r="A459" s="350"/>
      <c r="B459" s="351"/>
      <c r="C459" s="351"/>
      <c r="D459" s="560"/>
      <c r="E459" s="561"/>
      <c r="F459" s="351"/>
      <c r="G459" s="354"/>
      <c r="H459" s="357"/>
      <c r="I459" s="353"/>
      <c r="J459" s="354"/>
      <c r="K459" s="65"/>
      <c r="L459" s="61" t="str">
        <f t="shared" si="175"/>
        <v/>
      </c>
      <c r="M459" s="4" t="str">
        <f t="shared" si="176"/>
        <v/>
      </c>
      <c r="N459" s="4" t="str">
        <f>IF(U459&lt;MIN($D$5,$D$10),"",INDEX($U$35:$Z450,1,B459+1))</f>
        <v/>
      </c>
      <c r="O459" s="5" t="str">
        <f t="shared" si="177"/>
        <v/>
      </c>
      <c r="P459" s="5">
        <f t="shared" si="160"/>
        <v>0</v>
      </c>
      <c r="Q459" s="351"/>
      <c r="R459" s="351"/>
      <c r="S459" s="19" t="str">
        <f t="shared" si="180"/>
        <v/>
      </c>
      <c r="T459" s="62" t="str">
        <f t="shared" si="181"/>
        <v/>
      </c>
      <c r="U459" s="25">
        <f t="shared" si="161"/>
        <v>0</v>
      </c>
      <c r="V459" s="21">
        <f t="shared" si="162"/>
        <v>0</v>
      </c>
      <c r="W459" s="4" t="str">
        <f t="shared" si="163"/>
        <v/>
      </c>
      <c r="X459" s="4" t="e">
        <f t="shared" si="178"/>
        <v>#VALUE!</v>
      </c>
      <c r="Y459" s="4">
        <f t="shared" si="164"/>
        <v>0</v>
      </c>
      <c r="Z459" s="4">
        <f t="shared" si="179"/>
        <v>0</v>
      </c>
      <c r="AA459" s="4" t="e">
        <f t="shared" si="165"/>
        <v>#VALUE!</v>
      </c>
      <c r="AB459" s="4" t="e">
        <f t="shared" si="166"/>
        <v>#VALUE!</v>
      </c>
      <c r="AC459" s="4" t="e">
        <f t="shared" si="182"/>
        <v>#VALUE!</v>
      </c>
      <c r="AD459" s="4" t="e">
        <f t="shared" si="167"/>
        <v>#VALUE!</v>
      </c>
      <c r="AE459" s="4" t="e">
        <f t="shared" si="183"/>
        <v>#VALUE!</v>
      </c>
      <c r="AF459" s="4" t="e">
        <f t="shared" si="168"/>
        <v>#VALUE!</v>
      </c>
      <c r="AG459" s="4" t="e">
        <f t="shared" si="169"/>
        <v>#VALUE!</v>
      </c>
      <c r="AH459" s="4" t="e">
        <f t="shared" si="170"/>
        <v>#VALUE!</v>
      </c>
      <c r="AI459" s="4" t="e">
        <f t="shared" si="171"/>
        <v>#VALUE!</v>
      </c>
      <c r="AJ459" s="4" t="e">
        <f t="shared" si="172"/>
        <v>#VALUE!</v>
      </c>
      <c r="AK459" s="4" t="e">
        <f t="shared" si="173"/>
        <v>#VALUE!</v>
      </c>
      <c r="AL459" s="4" t="e">
        <f t="shared" si="174"/>
        <v>#VALUE!</v>
      </c>
    </row>
    <row r="460" spans="1:38" ht="13.8" thickBot="1" x14ac:dyDescent="0.3">
      <c r="A460" s="350"/>
      <c r="B460" s="351"/>
      <c r="C460" s="351"/>
      <c r="D460" s="560"/>
      <c r="E460" s="561"/>
      <c r="F460" s="351"/>
      <c r="G460" s="354"/>
      <c r="H460" s="357"/>
      <c r="I460" s="353"/>
      <c r="J460" s="354"/>
      <c r="K460" s="65"/>
      <c r="L460" s="61" t="str">
        <f t="shared" si="175"/>
        <v/>
      </c>
      <c r="M460" s="4" t="str">
        <f t="shared" si="176"/>
        <v/>
      </c>
      <c r="N460" s="4" t="str">
        <f>IF(U460&lt;MIN($D$5,$D$10),"",INDEX($U$35:$Z451,1,B460+1))</f>
        <v/>
      </c>
      <c r="O460" s="5" t="str">
        <f t="shared" si="177"/>
        <v/>
      </c>
      <c r="P460" s="5">
        <f t="shared" si="160"/>
        <v>0</v>
      </c>
      <c r="Q460" s="351"/>
      <c r="R460" s="351"/>
      <c r="S460" s="19" t="str">
        <f t="shared" si="180"/>
        <v/>
      </c>
      <c r="T460" s="62" t="str">
        <f t="shared" si="181"/>
        <v/>
      </c>
      <c r="U460" s="25">
        <f t="shared" si="161"/>
        <v>0</v>
      </c>
      <c r="V460" s="21">
        <f t="shared" si="162"/>
        <v>0</v>
      </c>
      <c r="W460" s="4" t="str">
        <f t="shared" si="163"/>
        <v/>
      </c>
      <c r="X460" s="4" t="e">
        <f t="shared" si="178"/>
        <v>#VALUE!</v>
      </c>
      <c r="Y460" s="4">
        <f t="shared" si="164"/>
        <v>0</v>
      </c>
      <c r="Z460" s="4">
        <f t="shared" si="179"/>
        <v>0</v>
      </c>
      <c r="AA460" s="4" t="e">
        <f t="shared" si="165"/>
        <v>#VALUE!</v>
      </c>
      <c r="AB460" s="4" t="e">
        <f t="shared" si="166"/>
        <v>#VALUE!</v>
      </c>
      <c r="AC460" s="4" t="e">
        <f t="shared" si="182"/>
        <v>#VALUE!</v>
      </c>
      <c r="AD460" s="4" t="e">
        <f t="shared" si="167"/>
        <v>#VALUE!</v>
      </c>
      <c r="AE460" s="4" t="e">
        <f t="shared" si="183"/>
        <v>#VALUE!</v>
      </c>
      <c r="AF460" s="4" t="e">
        <f t="shared" si="168"/>
        <v>#VALUE!</v>
      </c>
      <c r="AG460" s="4" t="e">
        <f t="shared" si="169"/>
        <v>#VALUE!</v>
      </c>
      <c r="AH460" s="4" t="e">
        <f t="shared" si="170"/>
        <v>#VALUE!</v>
      </c>
      <c r="AI460" s="4" t="e">
        <f t="shared" si="171"/>
        <v>#VALUE!</v>
      </c>
      <c r="AJ460" s="4" t="e">
        <f t="shared" si="172"/>
        <v>#VALUE!</v>
      </c>
      <c r="AK460" s="4" t="e">
        <f t="shared" si="173"/>
        <v>#VALUE!</v>
      </c>
      <c r="AL460" s="4" t="e">
        <f t="shared" si="174"/>
        <v>#VALUE!</v>
      </c>
    </row>
    <row r="461" spans="1:38" ht="13.8" thickBot="1" x14ac:dyDescent="0.3">
      <c r="A461" s="350"/>
      <c r="B461" s="351"/>
      <c r="C461" s="351"/>
      <c r="D461" s="560"/>
      <c r="E461" s="561"/>
      <c r="F461" s="351"/>
      <c r="G461" s="354"/>
      <c r="H461" s="357"/>
      <c r="I461" s="353"/>
      <c r="J461" s="354"/>
      <c r="K461" s="65"/>
      <c r="L461" s="61" t="str">
        <f t="shared" si="175"/>
        <v/>
      </c>
      <c r="M461" s="4" t="str">
        <f t="shared" si="176"/>
        <v/>
      </c>
      <c r="N461" s="4" t="str">
        <f>IF(U461&lt;MIN($D$5,$D$10),"",INDEX($U$35:$Z452,1,B461+1))</f>
        <v/>
      </c>
      <c r="O461" s="5" t="str">
        <f t="shared" si="177"/>
        <v/>
      </c>
      <c r="P461" s="5">
        <f t="shared" si="160"/>
        <v>0</v>
      </c>
      <c r="Q461" s="351"/>
      <c r="R461" s="351"/>
      <c r="S461" s="19" t="str">
        <f t="shared" si="180"/>
        <v/>
      </c>
      <c r="T461" s="62" t="str">
        <f t="shared" si="181"/>
        <v/>
      </c>
      <c r="U461" s="25">
        <f t="shared" si="161"/>
        <v>0</v>
      </c>
      <c r="V461" s="21">
        <f t="shared" si="162"/>
        <v>0</v>
      </c>
      <c r="W461" s="4" t="str">
        <f t="shared" si="163"/>
        <v/>
      </c>
      <c r="X461" s="4" t="e">
        <f t="shared" si="178"/>
        <v>#VALUE!</v>
      </c>
      <c r="Y461" s="4">
        <f t="shared" si="164"/>
        <v>0</v>
      </c>
      <c r="Z461" s="4">
        <f t="shared" si="179"/>
        <v>0</v>
      </c>
      <c r="AA461" s="4" t="e">
        <f t="shared" si="165"/>
        <v>#VALUE!</v>
      </c>
      <c r="AB461" s="4" t="e">
        <f t="shared" si="166"/>
        <v>#VALUE!</v>
      </c>
      <c r="AC461" s="4" t="e">
        <f t="shared" si="182"/>
        <v>#VALUE!</v>
      </c>
      <c r="AD461" s="4" t="e">
        <f t="shared" si="167"/>
        <v>#VALUE!</v>
      </c>
      <c r="AE461" s="4" t="e">
        <f t="shared" si="183"/>
        <v>#VALUE!</v>
      </c>
      <c r="AF461" s="4" t="e">
        <f t="shared" si="168"/>
        <v>#VALUE!</v>
      </c>
      <c r="AG461" s="4" t="e">
        <f t="shared" si="169"/>
        <v>#VALUE!</v>
      </c>
      <c r="AH461" s="4" t="e">
        <f t="shared" si="170"/>
        <v>#VALUE!</v>
      </c>
      <c r="AI461" s="4" t="e">
        <f t="shared" si="171"/>
        <v>#VALUE!</v>
      </c>
      <c r="AJ461" s="4" t="e">
        <f t="shared" si="172"/>
        <v>#VALUE!</v>
      </c>
      <c r="AK461" s="4" t="e">
        <f t="shared" si="173"/>
        <v>#VALUE!</v>
      </c>
      <c r="AL461" s="4" t="e">
        <f t="shared" si="174"/>
        <v>#VALUE!</v>
      </c>
    </row>
    <row r="462" spans="1:38" ht="13.8" thickBot="1" x14ac:dyDescent="0.3">
      <c r="A462" s="350"/>
      <c r="B462" s="351"/>
      <c r="C462" s="351"/>
      <c r="D462" s="560"/>
      <c r="E462" s="561"/>
      <c r="F462" s="351"/>
      <c r="G462" s="354"/>
      <c r="H462" s="357"/>
      <c r="I462" s="353"/>
      <c r="J462" s="354"/>
      <c r="K462" s="65"/>
      <c r="L462" s="61" t="str">
        <f t="shared" si="175"/>
        <v/>
      </c>
      <c r="M462" s="4" t="str">
        <f t="shared" si="176"/>
        <v/>
      </c>
      <c r="N462" s="4" t="str">
        <f>IF(U462&lt;MIN($D$5,$D$10),"",INDEX($U$35:$Z453,1,B462+1))</f>
        <v/>
      </c>
      <c r="O462" s="5" t="str">
        <f t="shared" si="177"/>
        <v/>
      </c>
      <c r="P462" s="5">
        <f t="shared" si="160"/>
        <v>0</v>
      </c>
      <c r="Q462" s="351"/>
      <c r="R462" s="351"/>
      <c r="S462" s="19" t="str">
        <f t="shared" si="180"/>
        <v/>
      </c>
      <c r="T462" s="62" t="str">
        <f t="shared" si="181"/>
        <v/>
      </c>
      <c r="U462" s="25">
        <f t="shared" si="161"/>
        <v>0</v>
      </c>
      <c r="V462" s="21">
        <f t="shared" si="162"/>
        <v>0</v>
      </c>
      <c r="W462" s="4" t="str">
        <f t="shared" si="163"/>
        <v/>
      </c>
      <c r="X462" s="4" t="e">
        <f t="shared" si="178"/>
        <v>#VALUE!</v>
      </c>
      <c r="Y462" s="4">
        <f t="shared" si="164"/>
        <v>0</v>
      </c>
      <c r="Z462" s="4">
        <f t="shared" si="179"/>
        <v>0</v>
      </c>
      <c r="AA462" s="4" t="e">
        <f t="shared" si="165"/>
        <v>#VALUE!</v>
      </c>
      <c r="AB462" s="4" t="e">
        <f t="shared" si="166"/>
        <v>#VALUE!</v>
      </c>
      <c r="AC462" s="4" t="e">
        <f t="shared" si="182"/>
        <v>#VALUE!</v>
      </c>
      <c r="AD462" s="4" t="e">
        <f t="shared" si="167"/>
        <v>#VALUE!</v>
      </c>
      <c r="AE462" s="4" t="e">
        <f t="shared" si="183"/>
        <v>#VALUE!</v>
      </c>
      <c r="AF462" s="4" t="e">
        <f t="shared" si="168"/>
        <v>#VALUE!</v>
      </c>
      <c r="AG462" s="4" t="e">
        <f t="shared" si="169"/>
        <v>#VALUE!</v>
      </c>
      <c r="AH462" s="4" t="e">
        <f t="shared" si="170"/>
        <v>#VALUE!</v>
      </c>
      <c r="AI462" s="4" t="e">
        <f t="shared" si="171"/>
        <v>#VALUE!</v>
      </c>
      <c r="AJ462" s="4" t="e">
        <f t="shared" si="172"/>
        <v>#VALUE!</v>
      </c>
      <c r="AK462" s="4" t="e">
        <f t="shared" si="173"/>
        <v>#VALUE!</v>
      </c>
      <c r="AL462" s="4" t="e">
        <f t="shared" si="174"/>
        <v>#VALUE!</v>
      </c>
    </row>
    <row r="463" spans="1:38" ht="13.8" thickBot="1" x14ac:dyDescent="0.3">
      <c r="A463" s="350"/>
      <c r="B463" s="351"/>
      <c r="C463" s="351"/>
      <c r="D463" s="560"/>
      <c r="E463" s="561"/>
      <c r="F463" s="351"/>
      <c r="G463" s="354"/>
      <c r="H463" s="357"/>
      <c r="I463" s="353"/>
      <c r="J463" s="354"/>
      <c r="K463" s="65"/>
      <c r="L463" s="61" t="str">
        <f t="shared" si="175"/>
        <v/>
      </c>
      <c r="M463" s="4" t="str">
        <f t="shared" si="176"/>
        <v/>
      </c>
      <c r="N463" s="4" t="str">
        <f>IF(U463&lt;MIN($D$5,$D$10),"",INDEX($U$35:$Z454,1,B463+1))</f>
        <v/>
      </c>
      <c r="O463" s="5" t="str">
        <f t="shared" si="177"/>
        <v/>
      </c>
      <c r="P463" s="5">
        <f t="shared" si="160"/>
        <v>0</v>
      </c>
      <c r="Q463" s="351"/>
      <c r="R463" s="351"/>
      <c r="S463" s="19" t="str">
        <f t="shared" si="180"/>
        <v/>
      </c>
      <c r="T463" s="62" t="str">
        <f t="shared" si="181"/>
        <v/>
      </c>
      <c r="U463" s="25">
        <f t="shared" si="161"/>
        <v>0</v>
      </c>
      <c r="V463" s="21">
        <f t="shared" si="162"/>
        <v>0</v>
      </c>
      <c r="W463" s="4" t="str">
        <f t="shared" si="163"/>
        <v/>
      </c>
      <c r="X463" s="4" t="e">
        <f t="shared" si="178"/>
        <v>#VALUE!</v>
      </c>
      <c r="Y463" s="4">
        <f t="shared" si="164"/>
        <v>0</v>
      </c>
      <c r="Z463" s="4">
        <f t="shared" si="179"/>
        <v>0</v>
      </c>
      <c r="AA463" s="4" t="e">
        <f t="shared" si="165"/>
        <v>#VALUE!</v>
      </c>
      <c r="AB463" s="4" t="e">
        <f t="shared" si="166"/>
        <v>#VALUE!</v>
      </c>
      <c r="AC463" s="4" t="e">
        <f t="shared" si="182"/>
        <v>#VALUE!</v>
      </c>
      <c r="AD463" s="4" t="e">
        <f t="shared" si="167"/>
        <v>#VALUE!</v>
      </c>
      <c r="AE463" s="4" t="e">
        <f t="shared" si="183"/>
        <v>#VALUE!</v>
      </c>
      <c r="AF463" s="4" t="e">
        <f t="shared" si="168"/>
        <v>#VALUE!</v>
      </c>
      <c r="AG463" s="4" t="e">
        <f t="shared" si="169"/>
        <v>#VALUE!</v>
      </c>
      <c r="AH463" s="4" t="e">
        <f t="shared" si="170"/>
        <v>#VALUE!</v>
      </c>
      <c r="AI463" s="4" t="e">
        <f t="shared" si="171"/>
        <v>#VALUE!</v>
      </c>
      <c r="AJ463" s="4" t="e">
        <f t="shared" si="172"/>
        <v>#VALUE!</v>
      </c>
      <c r="AK463" s="4" t="e">
        <f t="shared" si="173"/>
        <v>#VALUE!</v>
      </c>
      <c r="AL463" s="4" t="e">
        <f t="shared" si="174"/>
        <v>#VALUE!</v>
      </c>
    </row>
    <row r="464" spans="1:38" ht="13.8" thickBot="1" x14ac:dyDescent="0.3">
      <c r="A464" s="350"/>
      <c r="B464" s="351"/>
      <c r="C464" s="351"/>
      <c r="D464" s="560"/>
      <c r="E464" s="561"/>
      <c r="F464" s="351"/>
      <c r="G464" s="354"/>
      <c r="H464" s="357"/>
      <c r="I464" s="353"/>
      <c r="J464" s="354"/>
      <c r="K464" s="65"/>
      <c r="L464" s="61" t="str">
        <f t="shared" si="175"/>
        <v/>
      </c>
      <c r="M464" s="4" t="str">
        <f t="shared" si="176"/>
        <v/>
      </c>
      <c r="N464" s="4" t="str">
        <f>IF(U464&lt;MIN($D$5,$D$10),"",INDEX($U$35:$Z455,1,B464+1))</f>
        <v/>
      </c>
      <c r="O464" s="5" t="str">
        <f t="shared" si="177"/>
        <v/>
      </c>
      <c r="P464" s="5">
        <f t="shared" si="160"/>
        <v>0</v>
      </c>
      <c r="Q464" s="351"/>
      <c r="R464" s="351"/>
      <c r="S464" s="19" t="str">
        <f t="shared" si="180"/>
        <v/>
      </c>
      <c r="T464" s="62" t="str">
        <f t="shared" si="181"/>
        <v/>
      </c>
      <c r="U464" s="25">
        <f t="shared" si="161"/>
        <v>0</v>
      </c>
      <c r="V464" s="21">
        <f t="shared" si="162"/>
        <v>0</v>
      </c>
      <c r="W464" s="4" t="str">
        <f t="shared" si="163"/>
        <v/>
      </c>
      <c r="X464" s="4" t="e">
        <f t="shared" si="178"/>
        <v>#VALUE!</v>
      </c>
      <c r="Y464" s="4">
        <f t="shared" si="164"/>
        <v>0</v>
      </c>
      <c r="Z464" s="4">
        <f t="shared" si="179"/>
        <v>0</v>
      </c>
      <c r="AA464" s="4" t="e">
        <f t="shared" si="165"/>
        <v>#VALUE!</v>
      </c>
      <c r="AB464" s="4" t="e">
        <f t="shared" si="166"/>
        <v>#VALUE!</v>
      </c>
      <c r="AC464" s="4" t="e">
        <f t="shared" si="182"/>
        <v>#VALUE!</v>
      </c>
      <c r="AD464" s="4" t="e">
        <f t="shared" si="167"/>
        <v>#VALUE!</v>
      </c>
      <c r="AE464" s="4" t="e">
        <f t="shared" si="183"/>
        <v>#VALUE!</v>
      </c>
      <c r="AF464" s="4" t="e">
        <f t="shared" si="168"/>
        <v>#VALUE!</v>
      </c>
      <c r="AG464" s="4" t="e">
        <f t="shared" si="169"/>
        <v>#VALUE!</v>
      </c>
      <c r="AH464" s="4" t="e">
        <f t="shared" si="170"/>
        <v>#VALUE!</v>
      </c>
      <c r="AI464" s="4" t="e">
        <f t="shared" si="171"/>
        <v>#VALUE!</v>
      </c>
      <c r="AJ464" s="4" t="e">
        <f t="shared" si="172"/>
        <v>#VALUE!</v>
      </c>
      <c r="AK464" s="4" t="e">
        <f t="shared" si="173"/>
        <v>#VALUE!</v>
      </c>
      <c r="AL464" s="4" t="e">
        <f t="shared" si="174"/>
        <v>#VALUE!</v>
      </c>
    </row>
    <row r="465" spans="1:38" ht="13.8" thickBot="1" x14ac:dyDescent="0.3">
      <c r="A465" s="350"/>
      <c r="B465" s="351"/>
      <c r="C465" s="351"/>
      <c r="D465" s="560"/>
      <c r="E465" s="561"/>
      <c r="F465" s="351"/>
      <c r="G465" s="354"/>
      <c r="H465" s="357"/>
      <c r="I465" s="353"/>
      <c r="J465" s="354"/>
      <c r="K465" s="65"/>
      <c r="L465" s="61" t="str">
        <f t="shared" si="175"/>
        <v/>
      </c>
      <c r="M465" s="4" t="str">
        <f t="shared" si="176"/>
        <v/>
      </c>
      <c r="N465" s="4" t="str">
        <f>IF(U465&lt;MIN($D$5,$D$10),"",INDEX($U$35:$Z456,1,B465+1))</f>
        <v/>
      </c>
      <c r="O465" s="5" t="str">
        <f t="shared" si="177"/>
        <v/>
      </c>
      <c r="P465" s="5">
        <f t="shared" si="160"/>
        <v>0</v>
      </c>
      <c r="Q465" s="351"/>
      <c r="R465" s="351"/>
      <c r="S465" s="19" t="str">
        <f t="shared" si="180"/>
        <v/>
      </c>
      <c r="T465" s="62" t="str">
        <f t="shared" si="181"/>
        <v/>
      </c>
      <c r="U465" s="25">
        <f t="shared" si="161"/>
        <v>0</v>
      </c>
      <c r="V465" s="21">
        <f t="shared" si="162"/>
        <v>0</v>
      </c>
      <c r="W465" s="4" t="str">
        <f t="shared" si="163"/>
        <v/>
      </c>
      <c r="X465" s="4" t="e">
        <f t="shared" si="178"/>
        <v>#VALUE!</v>
      </c>
      <c r="Y465" s="4">
        <f t="shared" si="164"/>
        <v>0</v>
      </c>
      <c r="Z465" s="4">
        <f t="shared" si="179"/>
        <v>0</v>
      </c>
      <c r="AA465" s="4" t="e">
        <f t="shared" si="165"/>
        <v>#VALUE!</v>
      </c>
      <c r="AB465" s="4" t="e">
        <f t="shared" si="166"/>
        <v>#VALUE!</v>
      </c>
      <c r="AC465" s="4" t="e">
        <f t="shared" si="182"/>
        <v>#VALUE!</v>
      </c>
      <c r="AD465" s="4" t="e">
        <f t="shared" si="167"/>
        <v>#VALUE!</v>
      </c>
      <c r="AE465" s="4" t="e">
        <f t="shared" si="183"/>
        <v>#VALUE!</v>
      </c>
      <c r="AF465" s="4" t="e">
        <f t="shared" si="168"/>
        <v>#VALUE!</v>
      </c>
      <c r="AG465" s="4" t="e">
        <f t="shared" si="169"/>
        <v>#VALUE!</v>
      </c>
      <c r="AH465" s="4" t="e">
        <f t="shared" si="170"/>
        <v>#VALUE!</v>
      </c>
      <c r="AI465" s="4" t="e">
        <f t="shared" si="171"/>
        <v>#VALUE!</v>
      </c>
      <c r="AJ465" s="4" t="e">
        <f t="shared" si="172"/>
        <v>#VALUE!</v>
      </c>
      <c r="AK465" s="4" t="e">
        <f t="shared" si="173"/>
        <v>#VALUE!</v>
      </c>
      <c r="AL465" s="4" t="e">
        <f t="shared" si="174"/>
        <v>#VALUE!</v>
      </c>
    </row>
    <row r="466" spans="1:38" ht="13.8" thickBot="1" x14ac:dyDescent="0.3">
      <c r="A466" s="350"/>
      <c r="B466" s="351"/>
      <c r="C466" s="351"/>
      <c r="D466" s="560"/>
      <c r="E466" s="561"/>
      <c r="F466" s="351"/>
      <c r="G466" s="354"/>
      <c r="H466" s="357"/>
      <c r="I466" s="353"/>
      <c r="J466" s="354"/>
      <c r="K466" s="65"/>
      <c r="L466" s="61" t="str">
        <f t="shared" si="175"/>
        <v/>
      </c>
      <c r="M466" s="4" t="str">
        <f t="shared" si="176"/>
        <v/>
      </c>
      <c r="N466" s="4" t="str">
        <f>IF(U466&lt;MIN($D$5,$D$10),"",INDEX($U$35:$Z457,1,B466+1))</f>
        <v/>
      </c>
      <c r="O466" s="5" t="str">
        <f t="shared" si="177"/>
        <v/>
      </c>
      <c r="P466" s="5">
        <f t="shared" si="160"/>
        <v>0</v>
      </c>
      <c r="Q466" s="351"/>
      <c r="R466" s="351"/>
      <c r="S466" s="19" t="str">
        <f t="shared" si="180"/>
        <v/>
      </c>
      <c r="T466" s="62" t="str">
        <f t="shared" si="181"/>
        <v/>
      </c>
      <c r="U466" s="25">
        <f t="shared" si="161"/>
        <v>0</v>
      </c>
      <c r="V466" s="21">
        <f t="shared" si="162"/>
        <v>0</v>
      </c>
      <c r="W466" s="4" t="str">
        <f t="shared" si="163"/>
        <v/>
      </c>
      <c r="X466" s="4" t="e">
        <f t="shared" si="178"/>
        <v>#VALUE!</v>
      </c>
      <c r="Y466" s="4">
        <f t="shared" si="164"/>
        <v>0</v>
      </c>
      <c r="Z466" s="4">
        <f t="shared" si="179"/>
        <v>0</v>
      </c>
      <c r="AA466" s="4" t="e">
        <f t="shared" si="165"/>
        <v>#VALUE!</v>
      </c>
      <c r="AB466" s="4" t="e">
        <f t="shared" si="166"/>
        <v>#VALUE!</v>
      </c>
      <c r="AC466" s="4" t="e">
        <f t="shared" si="182"/>
        <v>#VALUE!</v>
      </c>
      <c r="AD466" s="4" t="e">
        <f t="shared" si="167"/>
        <v>#VALUE!</v>
      </c>
      <c r="AE466" s="4" t="e">
        <f t="shared" si="183"/>
        <v>#VALUE!</v>
      </c>
      <c r="AF466" s="4" t="e">
        <f t="shared" si="168"/>
        <v>#VALUE!</v>
      </c>
      <c r="AG466" s="4" t="e">
        <f t="shared" si="169"/>
        <v>#VALUE!</v>
      </c>
      <c r="AH466" s="4" t="e">
        <f t="shared" si="170"/>
        <v>#VALUE!</v>
      </c>
      <c r="AI466" s="4" t="e">
        <f t="shared" si="171"/>
        <v>#VALUE!</v>
      </c>
      <c r="AJ466" s="4" t="e">
        <f t="shared" si="172"/>
        <v>#VALUE!</v>
      </c>
      <c r="AK466" s="4" t="e">
        <f t="shared" si="173"/>
        <v>#VALUE!</v>
      </c>
      <c r="AL466" s="4" t="e">
        <f t="shared" si="174"/>
        <v>#VALUE!</v>
      </c>
    </row>
    <row r="467" spans="1:38" ht="13.8" thickBot="1" x14ac:dyDescent="0.3">
      <c r="A467" s="350"/>
      <c r="B467" s="351"/>
      <c r="C467" s="351"/>
      <c r="D467" s="560"/>
      <c r="E467" s="561"/>
      <c r="F467" s="351"/>
      <c r="G467" s="354"/>
      <c r="H467" s="357"/>
      <c r="I467" s="353"/>
      <c r="J467" s="354"/>
      <c r="K467" s="65"/>
      <c r="L467" s="61" t="str">
        <f t="shared" si="175"/>
        <v/>
      </c>
      <c r="M467" s="4" t="str">
        <f t="shared" si="176"/>
        <v/>
      </c>
      <c r="N467" s="4" t="str">
        <f>IF(U467&lt;MIN($D$5,$D$10),"",INDEX($U$35:$Z458,1,B467+1))</f>
        <v/>
      </c>
      <c r="O467" s="5" t="str">
        <f t="shared" si="177"/>
        <v/>
      </c>
      <c r="P467" s="5">
        <f t="shared" si="160"/>
        <v>0</v>
      </c>
      <c r="Q467" s="351"/>
      <c r="R467" s="351"/>
      <c r="S467" s="19" t="str">
        <f t="shared" si="180"/>
        <v/>
      </c>
      <c r="T467" s="62" t="str">
        <f t="shared" si="181"/>
        <v/>
      </c>
      <c r="U467" s="25">
        <f t="shared" si="161"/>
        <v>0</v>
      </c>
      <c r="V467" s="21">
        <f t="shared" si="162"/>
        <v>0</v>
      </c>
      <c r="W467" s="4" t="str">
        <f t="shared" si="163"/>
        <v/>
      </c>
      <c r="X467" s="4" t="e">
        <f t="shared" si="178"/>
        <v>#VALUE!</v>
      </c>
      <c r="Y467" s="4">
        <f t="shared" si="164"/>
        <v>0</v>
      </c>
      <c r="Z467" s="4">
        <f t="shared" si="179"/>
        <v>0</v>
      </c>
      <c r="AA467" s="4" t="e">
        <f t="shared" si="165"/>
        <v>#VALUE!</v>
      </c>
      <c r="AB467" s="4" t="e">
        <f t="shared" si="166"/>
        <v>#VALUE!</v>
      </c>
      <c r="AC467" s="4" t="e">
        <f t="shared" si="182"/>
        <v>#VALUE!</v>
      </c>
      <c r="AD467" s="4" t="e">
        <f t="shared" si="167"/>
        <v>#VALUE!</v>
      </c>
      <c r="AE467" s="4" t="e">
        <f t="shared" si="183"/>
        <v>#VALUE!</v>
      </c>
      <c r="AF467" s="4" t="e">
        <f t="shared" si="168"/>
        <v>#VALUE!</v>
      </c>
      <c r="AG467" s="4" t="e">
        <f t="shared" si="169"/>
        <v>#VALUE!</v>
      </c>
      <c r="AH467" s="4" t="e">
        <f t="shared" si="170"/>
        <v>#VALUE!</v>
      </c>
      <c r="AI467" s="4" t="e">
        <f t="shared" si="171"/>
        <v>#VALUE!</v>
      </c>
      <c r="AJ467" s="4" t="e">
        <f t="shared" si="172"/>
        <v>#VALUE!</v>
      </c>
      <c r="AK467" s="4" t="e">
        <f t="shared" si="173"/>
        <v>#VALUE!</v>
      </c>
      <c r="AL467" s="4" t="e">
        <f t="shared" si="174"/>
        <v>#VALUE!</v>
      </c>
    </row>
    <row r="468" spans="1:38" ht="13.8" thickBot="1" x14ac:dyDescent="0.3">
      <c r="A468" s="350"/>
      <c r="B468" s="351"/>
      <c r="C468" s="351"/>
      <c r="D468" s="560"/>
      <c r="E468" s="561"/>
      <c r="F468" s="351"/>
      <c r="G468" s="354"/>
      <c r="H468" s="357"/>
      <c r="I468" s="353"/>
      <c r="J468" s="354"/>
      <c r="K468" s="65"/>
      <c r="L468" s="61" t="str">
        <f t="shared" si="175"/>
        <v/>
      </c>
      <c r="M468" s="4" t="str">
        <f t="shared" si="176"/>
        <v/>
      </c>
      <c r="N468" s="4" t="str">
        <f>IF(U468&lt;MIN($D$5,$D$10),"",INDEX($U$35:$Z459,1,B468+1))</f>
        <v/>
      </c>
      <c r="O468" s="5" t="str">
        <f t="shared" si="177"/>
        <v/>
      </c>
      <c r="P468" s="5">
        <f t="shared" si="160"/>
        <v>0</v>
      </c>
      <c r="Q468" s="351"/>
      <c r="R468" s="351"/>
      <c r="S468" s="19" t="str">
        <f t="shared" si="180"/>
        <v/>
      </c>
      <c r="T468" s="62" t="str">
        <f t="shared" si="181"/>
        <v/>
      </c>
      <c r="U468" s="25">
        <f t="shared" si="161"/>
        <v>0</v>
      </c>
      <c r="V468" s="21">
        <f t="shared" si="162"/>
        <v>0</v>
      </c>
      <c r="W468" s="4" t="str">
        <f t="shared" si="163"/>
        <v/>
      </c>
      <c r="X468" s="4" t="e">
        <f t="shared" si="178"/>
        <v>#VALUE!</v>
      </c>
      <c r="Y468" s="4">
        <f t="shared" si="164"/>
        <v>0</v>
      </c>
      <c r="Z468" s="4">
        <f t="shared" si="179"/>
        <v>0</v>
      </c>
      <c r="AA468" s="4" t="e">
        <f t="shared" si="165"/>
        <v>#VALUE!</v>
      </c>
      <c r="AB468" s="4" t="e">
        <f t="shared" si="166"/>
        <v>#VALUE!</v>
      </c>
      <c r="AC468" s="4" t="e">
        <f t="shared" si="182"/>
        <v>#VALUE!</v>
      </c>
      <c r="AD468" s="4" t="e">
        <f t="shared" si="167"/>
        <v>#VALUE!</v>
      </c>
      <c r="AE468" s="4" t="e">
        <f t="shared" si="183"/>
        <v>#VALUE!</v>
      </c>
      <c r="AF468" s="4" t="e">
        <f t="shared" si="168"/>
        <v>#VALUE!</v>
      </c>
      <c r="AG468" s="4" t="e">
        <f t="shared" si="169"/>
        <v>#VALUE!</v>
      </c>
      <c r="AH468" s="4" t="e">
        <f t="shared" si="170"/>
        <v>#VALUE!</v>
      </c>
      <c r="AI468" s="4" t="e">
        <f t="shared" si="171"/>
        <v>#VALUE!</v>
      </c>
      <c r="AJ468" s="4" t="e">
        <f t="shared" si="172"/>
        <v>#VALUE!</v>
      </c>
      <c r="AK468" s="4" t="e">
        <f t="shared" si="173"/>
        <v>#VALUE!</v>
      </c>
      <c r="AL468" s="4" t="e">
        <f t="shared" si="174"/>
        <v>#VALUE!</v>
      </c>
    </row>
    <row r="469" spans="1:38" ht="13.8" thickBot="1" x14ac:dyDescent="0.3">
      <c r="A469" s="350"/>
      <c r="B469" s="351"/>
      <c r="C469" s="351"/>
      <c r="D469" s="560"/>
      <c r="E469" s="561"/>
      <c r="F469" s="351"/>
      <c r="G469" s="354"/>
      <c r="H469" s="357"/>
      <c r="I469" s="353"/>
      <c r="J469" s="354"/>
      <c r="K469" s="65"/>
      <c r="L469" s="61" t="str">
        <f t="shared" si="175"/>
        <v/>
      </c>
      <c r="M469" s="4" t="str">
        <f t="shared" si="176"/>
        <v/>
      </c>
      <c r="N469" s="4" t="str">
        <f>IF(U469&lt;MIN($D$5,$D$10),"",INDEX($U$35:$Z460,1,B469+1))</f>
        <v/>
      </c>
      <c r="O469" s="5" t="str">
        <f t="shared" si="177"/>
        <v/>
      </c>
      <c r="P469" s="5">
        <f t="shared" si="160"/>
        <v>0</v>
      </c>
      <c r="Q469" s="351"/>
      <c r="R469" s="351"/>
      <c r="S469" s="19" t="str">
        <f t="shared" si="180"/>
        <v/>
      </c>
      <c r="T469" s="62" t="str">
        <f t="shared" si="181"/>
        <v/>
      </c>
      <c r="U469" s="25">
        <f t="shared" si="161"/>
        <v>0</v>
      </c>
      <c r="V469" s="21">
        <f t="shared" si="162"/>
        <v>0</v>
      </c>
      <c r="W469" s="4" t="str">
        <f t="shared" si="163"/>
        <v/>
      </c>
      <c r="X469" s="4" t="e">
        <f t="shared" si="178"/>
        <v>#VALUE!</v>
      </c>
      <c r="Y469" s="4">
        <f t="shared" si="164"/>
        <v>0</v>
      </c>
      <c r="Z469" s="4">
        <f t="shared" si="179"/>
        <v>0</v>
      </c>
      <c r="AA469" s="4" t="e">
        <f t="shared" si="165"/>
        <v>#VALUE!</v>
      </c>
      <c r="AB469" s="4" t="e">
        <f t="shared" si="166"/>
        <v>#VALUE!</v>
      </c>
      <c r="AC469" s="4" t="e">
        <f t="shared" si="182"/>
        <v>#VALUE!</v>
      </c>
      <c r="AD469" s="4" t="e">
        <f t="shared" si="167"/>
        <v>#VALUE!</v>
      </c>
      <c r="AE469" s="4" t="e">
        <f t="shared" si="183"/>
        <v>#VALUE!</v>
      </c>
      <c r="AF469" s="4" t="e">
        <f t="shared" si="168"/>
        <v>#VALUE!</v>
      </c>
      <c r="AG469" s="4" t="e">
        <f t="shared" si="169"/>
        <v>#VALUE!</v>
      </c>
      <c r="AH469" s="4" t="e">
        <f t="shared" si="170"/>
        <v>#VALUE!</v>
      </c>
      <c r="AI469" s="4" t="e">
        <f t="shared" si="171"/>
        <v>#VALUE!</v>
      </c>
      <c r="AJ469" s="4" t="e">
        <f t="shared" si="172"/>
        <v>#VALUE!</v>
      </c>
      <c r="AK469" s="4" t="e">
        <f t="shared" si="173"/>
        <v>#VALUE!</v>
      </c>
      <c r="AL469" s="4" t="e">
        <f t="shared" si="174"/>
        <v>#VALUE!</v>
      </c>
    </row>
    <row r="470" spans="1:38" ht="13.8" thickBot="1" x14ac:dyDescent="0.3">
      <c r="A470" s="350"/>
      <c r="B470" s="351"/>
      <c r="C470" s="351"/>
      <c r="D470" s="560"/>
      <c r="E470" s="561"/>
      <c r="F470" s="351"/>
      <c r="G470" s="354"/>
      <c r="H470" s="357"/>
      <c r="I470" s="353"/>
      <c r="J470" s="354"/>
      <c r="K470" s="65"/>
      <c r="L470" s="61" t="str">
        <f t="shared" si="175"/>
        <v/>
      </c>
      <c r="M470" s="4" t="str">
        <f t="shared" si="176"/>
        <v/>
      </c>
      <c r="N470" s="4" t="str">
        <f>IF(U470&lt;MIN($D$5,$D$10),"",INDEX($U$35:$Z461,1,B470+1))</f>
        <v/>
      </c>
      <c r="O470" s="5" t="str">
        <f t="shared" si="177"/>
        <v/>
      </c>
      <c r="P470" s="5">
        <f t="shared" si="160"/>
        <v>0</v>
      </c>
      <c r="Q470" s="351"/>
      <c r="R470" s="351"/>
      <c r="S470" s="19" t="str">
        <f t="shared" si="180"/>
        <v/>
      </c>
      <c r="T470" s="62" t="str">
        <f t="shared" si="181"/>
        <v/>
      </c>
      <c r="U470" s="25">
        <f t="shared" si="161"/>
        <v>0</v>
      </c>
      <c r="V470" s="21">
        <f t="shared" si="162"/>
        <v>0</v>
      </c>
      <c r="W470" s="4" t="str">
        <f t="shared" si="163"/>
        <v/>
      </c>
      <c r="X470" s="4" t="e">
        <f t="shared" si="178"/>
        <v>#VALUE!</v>
      </c>
      <c r="Y470" s="4">
        <f t="shared" si="164"/>
        <v>0</v>
      </c>
      <c r="Z470" s="4">
        <f t="shared" si="179"/>
        <v>0</v>
      </c>
      <c r="AA470" s="4" t="e">
        <f t="shared" si="165"/>
        <v>#VALUE!</v>
      </c>
      <c r="AB470" s="4" t="e">
        <f t="shared" si="166"/>
        <v>#VALUE!</v>
      </c>
      <c r="AC470" s="4" t="e">
        <f t="shared" si="182"/>
        <v>#VALUE!</v>
      </c>
      <c r="AD470" s="4" t="e">
        <f t="shared" si="167"/>
        <v>#VALUE!</v>
      </c>
      <c r="AE470" s="4" t="e">
        <f t="shared" si="183"/>
        <v>#VALUE!</v>
      </c>
      <c r="AF470" s="4" t="e">
        <f t="shared" si="168"/>
        <v>#VALUE!</v>
      </c>
      <c r="AG470" s="4" t="e">
        <f t="shared" si="169"/>
        <v>#VALUE!</v>
      </c>
      <c r="AH470" s="4" t="e">
        <f t="shared" si="170"/>
        <v>#VALUE!</v>
      </c>
      <c r="AI470" s="4" t="e">
        <f t="shared" si="171"/>
        <v>#VALUE!</v>
      </c>
      <c r="AJ470" s="4" t="e">
        <f t="shared" si="172"/>
        <v>#VALUE!</v>
      </c>
      <c r="AK470" s="4" t="e">
        <f t="shared" si="173"/>
        <v>#VALUE!</v>
      </c>
      <c r="AL470" s="4" t="e">
        <f t="shared" si="174"/>
        <v>#VALUE!</v>
      </c>
    </row>
    <row r="471" spans="1:38" ht="13.8" thickBot="1" x14ac:dyDescent="0.3">
      <c r="A471" s="350"/>
      <c r="B471" s="351"/>
      <c r="C471" s="351"/>
      <c r="D471" s="560"/>
      <c r="E471" s="561"/>
      <c r="F471" s="351"/>
      <c r="G471" s="354"/>
      <c r="H471" s="357"/>
      <c r="I471" s="353"/>
      <c r="J471" s="354"/>
      <c r="K471" s="65"/>
      <c r="L471" s="61" t="str">
        <f t="shared" si="175"/>
        <v/>
      </c>
      <c r="M471" s="4" t="str">
        <f t="shared" si="176"/>
        <v/>
      </c>
      <c r="N471" s="4" t="str">
        <f>IF(U471&lt;MIN($D$5,$D$10),"",INDEX($U$35:$Z462,1,B471+1))</f>
        <v/>
      </c>
      <c r="O471" s="5" t="str">
        <f t="shared" si="177"/>
        <v/>
      </c>
      <c r="P471" s="5">
        <f t="shared" si="160"/>
        <v>0</v>
      </c>
      <c r="Q471" s="351"/>
      <c r="R471" s="351"/>
      <c r="S471" s="19" t="str">
        <f t="shared" si="180"/>
        <v/>
      </c>
      <c r="T471" s="62" t="str">
        <f t="shared" si="181"/>
        <v/>
      </c>
      <c r="U471" s="25">
        <f t="shared" si="161"/>
        <v>0</v>
      </c>
      <c r="V471" s="21">
        <f t="shared" si="162"/>
        <v>0</v>
      </c>
      <c r="W471" s="4" t="str">
        <f t="shared" si="163"/>
        <v/>
      </c>
      <c r="X471" s="4" t="e">
        <f t="shared" si="178"/>
        <v>#VALUE!</v>
      </c>
      <c r="Y471" s="4">
        <f t="shared" si="164"/>
        <v>0</v>
      </c>
      <c r="Z471" s="4">
        <f t="shared" si="179"/>
        <v>0</v>
      </c>
      <c r="AA471" s="4" t="e">
        <f t="shared" si="165"/>
        <v>#VALUE!</v>
      </c>
      <c r="AB471" s="4" t="e">
        <f t="shared" si="166"/>
        <v>#VALUE!</v>
      </c>
      <c r="AC471" s="4" t="e">
        <f t="shared" si="182"/>
        <v>#VALUE!</v>
      </c>
      <c r="AD471" s="4" t="e">
        <f t="shared" si="167"/>
        <v>#VALUE!</v>
      </c>
      <c r="AE471" s="4" t="e">
        <f t="shared" si="183"/>
        <v>#VALUE!</v>
      </c>
      <c r="AF471" s="4" t="e">
        <f t="shared" si="168"/>
        <v>#VALUE!</v>
      </c>
      <c r="AG471" s="4" t="e">
        <f t="shared" si="169"/>
        <v>#VALUE!</v>
      </c>
      <c r="AH471" s="4" t="e">
        <f t="shared" si="170"/>
        <v>#VALUE!</v>
      </c>
      <c r="AI471" s="4" t="e">
        <f t="shared" si="171"/>
        <v>#VALUE!</v>
      </c>
      <c r="AJ471" s="4" t="e">
        <f t="shared" si="172"/>
        <v>#VALUE!</v>
      </c>
      <c r="AK471" s="4" t="e">
        <f t="shared" si="173"/>
        <v>#VALUE!</v>
      </c>
      <c r="AL471" s="4" t="e">
        <f t="shared" si="174"/>
        <v>#VALUE!</v>
      </c>
    </row>
    <row r="472" spans="1:38" ht="13.8" thickBot="1" x14ac:dyDescent="0.3">
      <c r="A472" s="350"/>
      <c r="B472" s="351"/>
      <c r="C472" s="351"/>
      <c r="D472" s="560"/>
      <c r="E472" s="561"/>
      <c r="F472" s="351"/>
      <c r="G472" s="354"/>
      <c r="H472" s="357"/>
      <c r="I472" s="353"/>
      <c r="J472" s="354"/>
      <c r="K472" s="65"/>
      <c r="L472" s="61" t="str">
        <f t="shared" si="175"/>
        <v/>
      </c>
      <c r="M472" s="4" t="str">
        <f t="shared" si="176"/>
        <v/>
      </c>
      <c r="N472" s="4" t="str">
        <f>IF(U472&lt;MIN($D$5,$D$10),"",INDEX($U$35:$Z463,1,B472+1))</f>
        <v/>
      </c>
      <c r="O472" s="5" t="str">
        <f t="shared" si="177"/>
        <v/>
      </c>
      <c r="P472" s="5">
        <f t="shared" si="160"/>
        <v>0</v>
      </c>
      <c r="Q472" s="351"/>
      <c r="R472" s="351"/>
      <c r="S472" s="19" t="str">
        <f t="shared" si="180"/>
        <v/>
      </c>
      <c r="T472" s="62" t="str">
        <f t="shared" si="181"/>
        <v/>
      </c>
      <c r="U472" s="25">
        <f t="shared" si="161"/>
        <v>0</v>
      </c>
      <c r="V472" s="21">
        <f t="shared" si="162"/>
        <v>0</v>
      </c>
      <c r="W472" s="4" t="str">
        <f t="shared" si="163"/>
        <v/>
      </c>
      <c r="X472" s="4" t="e">
        <f t="shared" si="178"/>
        <v>#VALUE!</v>
      </c>
      <c r="Y472" s="4">
        <f t="shared" si="164"/>
        <v>0</v>
      </c>
      <c r="Z472" s="4">
        <f t="shared" si="179"/>
        <v>0</v>
      </c>
      <c r="AA472" s="4" t="e">
        <f t="shared" si="165"/>
        <v>#VALUE!</v>
      </c>
      <c r="AB472" s="4" t="e">
        <f t="shared" si="166"/>
        <v>#VALUE!</v>
      </c>
      <c r="AC472" s="4" t="e">
        <f t="shared" si="182"/>
        <v>#VALUE!</v>
      </c>
      <c r="AD472" s="4" t="e">
        <f t="shared" si="167"/>
        <v>#VALUE!</v>
      </c>
      <c r="AE472" s="4" t="e">
        <f t="shared" si="183"/>
        <v>#VALUE!</v>
      </c>
      <c r="AF472" s="4" t="e">
        <f t="shared" si="168"/>
        <v>#VALUE!</v>
      </c>
      <c r="AG472" s="4" t="e">
        <f t="shared" si="169"/>
        <v>#VALUE!</v>
      </c>
      <c r="AH472" s="4" t="e">
        <f t="shared" si="170"/>
        <v>#VALUE!</v>
      </c>
      <c r="AI472" s="4" t="e">
        <f t="shared" si="171"/>
        <v>#VALUE!</v>
      </c>
      <c r="AJ472" s="4" t="e">
        <f t="shared" si="172"/>
        <v>#VALUE!</v>
      </c>
      <c r="AK472" s="4" t="e">
        <f t="shared" si="173"/>
        <v>#VALUE!</v>
      </c>
      <c r="AL472" s="4" t="e">
        <f t="shared" si="174"/>
        <v>#VALUE!</v>
      </c>
    </row>
    <row r="473" spans="1:38" ht="13.8" thickBot="1" x14ac:dyDescent="0.3">
      <c r="A473" s="350"/>
      <c r="B473" s="351"/>
      <c r="C473" s="351"/>
      <c r="D473" s="560"/>
      <c r="E473" s="561"/>
      <c r="F473" s="351"/>
      <c r="G473" s="354"/>
      <c r="H473" s="357"/>
      <c r="I473" s="353"/>
      <c r="J473" s="354"/>
      <c r="K473" s="65"/>
      <c r="L473" s="61" t="str">
        <f t="shared" si="175"/>
        <v/>
      </c>
      <c r="M473" s="4" t="str">
        <f t="shared" si="176"/>
        <v/>
      </c>
      <c r="N473" s="4" t="str">
        <f>IF(U473&lt;MIN($D$5,$D$10),"",INDEX($U$35:$Z464,1,B473+1))</f>
        <v/>
      </c>
      <c r="O473" s="5" t="str">
        <f t="shared" si="177"/>
        <v/>
      </c>
      <c r="P473" s="5">
        <f t="shared" si="160"/>
        <v>0</v>
      </c>
      <c r="Q473" s="351"/>
      <c r="R473" s="351"/>
      <c r="S473" s="19" t="str">
        <f t="shared" si="180"/>
        <v/>
      </c>
      <c r="T473" s="62" t="str">
        <f t="shared" si="181"/>
        <v/>
      </c>
      <c r="U473" s="25">
        <f t="shared" si="161"/>
        <v>0</v>
      </c>
      <c r="V473" s="21">
        <f t="shared" si="162"/>
        <v>0</v>
      </c>
      <c r="W473" s="4" t="str">
        <f t="shared" si="163"/>
        <v/>
      </c>
      <c r="X473" s="4" t="e">
        <f t="shared" si="178"/>
        <v>#VALUE!</v>
      </c>
      <c r="Y473" s="4">
        <f t="shared" si="164"/>
        <v>0</v>
      </c>
      <c r="Z473" s="4">
        <f t="shared" si="179"/>
        <v>0</v>
      </c>
      <c r="AA473" s="4" t="e">
        <f t="shared" si="165"/>
        <v>#VALUE!</v>
      </c>
      <c r="AB473" s="4" t="e">
        <f t="shared" si="166"/>
        <v>#VALUE!</v>
      </c>
      <c r="AC473" s="4" t="e">
        <f t="shared" si="182"/>
        <v>#VALUE!</v>
      </c>
      <c r="AD473" s="4" t="e">
        <f t="shared" si="167"/>
        <v>#VALUE!</v>
      </c>
      <c r="AE473" s="4" t="e">
        <f t="shared" si="183"/>
        <v>#VALUE!</v>
      </c>
      <c r="AF473" s="4" t="e">
        <f t="shared" si="168"/>
        <v>#VALUE!</v>
      </c>
      <c r="AG473" s="4" t="e">
        <f t="shared" si="169"/>
        <v>#VALUE!</v>
      </c>
      <c r="AH473" s="4" t="e">
        <f t="shared" si="170"/>
        <v>#VALUE!</v>
      </c>
      <c r="AI473" s="4" t="e">
        <f t="shared" si="171"/>
        <v>#VALUE!</v>
      </c>
      <c r="AJ473" s="4" t="e">
        <f t="shared" si="172"/>
        <v>#VALUE!</v>
      </c>
      <c r="AK473" s="4" t="e">
        <f t="shared" si="173"/>
        <v>#VALUE!</v>
      </c>
      <c r="AL473" s="4" t="e">
        <f t="shared" si="174"/>
        <v>#VALUE!</v>
      </c>
    </row>
    <row r="474" spans="1:38" ht="13.8" thickBot="1" x14ac:dyDescent="0.3">
      <c r="A474" s="350"/>
      <c r="B474" s="351"/>
      <c r="C474" s="351"/>
      <c r="D474" s="560"/>
      <c r="E474" s="561"/>
      <c r="F474" s="351"/>
      <c r="G474" s="354"/>
      <c r="H474" s="357"/>
      <c r="I474" s="353"/>
      <c r="J474" s="354"/>
      <c r="K474" s="65"/>
      <c r="L474" s="61" t="str">
        <f t="shared" si="175"/>
        <v/>
      </c>
      <c r="M474" s="4" t="str">
        <f t="shared" si="176"/>
        <v/>
      </c>
      <c r="N474" s="4" t="str">
        <f>IF(U474&lt;MIN($D$5,$D$10),"",INDEX($U$35:$Z465,1,B474+1))</f>
        <v/>
      </c>
      <c r="O474" s="5" t="str">
        <f t="shared" si="177"/>
        <v/>
      </c>
      <c r="P474" s="5">
        <f t="shared" si="160"/>
        <v>0</v>
      </c>
      <c r="Q474" s="351"/>
      <c r="R474" s="351"/>
      <c r="S474" s="19" t="str">
        <f t="shared" si="180"/>
        <v/>
      </c>
      <c r="T474" s="62" t="str">
        <f t="shared" si="181"/>
        <v/>
      </c>
      <c r="U474" s="25">
        <f t="shared" si="161"/>
        <v>0</v>
      </c>
      <c r="V474" s="21">
        <f t="shared" si="162"/>
        <v>0</v>
      </c>
      <c r="W474" s="4" t="str">
        <f t="shared" si="163"/>
        <v/>
      </c>
      <c r="X474" s="4" t="e">
        <f t="shared" si="178"/>
        <v>#VALUE!</v>
      </c>
      <c r="Y474" s="4">
        <f t="shared" si="164"/>
        <v>0</v>
      </c>
      <c r="Z474" s="4">
        <f t="shared" si="179"/>
        <v>0</v>
      </c>
      <c r="AA474" s="4" t="e">
        <f t="shared" si="165"/>
        <v>#VALUE!</v>
      </c>
      <c r="AB474" s="4" t="e">
        <f t="shared" si="166"/>
        <v>#VALUE!</v>
      </c>
      <c r="AC474" s="4" t="e">
        <f t="shared" si="182"/>
        <v>#VALUE!</v>
      </c>
      <c r="AD474" s="4" t="e">
        <f t="shared" si="167"/>
        <v>#VALUE!</v>
      </c>
      <c r="AE474" s="4" t="e">
        <f t="shared" si="183"/>
        <v>#VALUE!</v>
      </c>
      <c r="AF474" s="4" t="e">
        <f t="shared" si="168"/>
        <v>#VALUE!</v>
      </c>
      <c r="AG474" s="4" t="e">
        <f t="shared" si="169"/>
        <v>#VALUE!</v>
      </c>
      <c r="AH474" s="4" t="e">
        <f t="shared" si="170"/>
        <v>#VALUE!</v>
      </c>
      <c r="AI474" s="4" t="e">
        <f t="shared" si="171"/>
        <v>#VALUE!</v>
      </c>
      <c r="AJ474" s="4" t="e">
        <f t="shared" si="172"/>
        <v>#VALUE!</v>
      </c>
      <c r="AK474" s="4" t="e">
        <f t="shared" si="173"/>
        <v>#VALUE!</v>
      </c>
      <c r="AL474" s="4" t="e">
        <f t="shared" si="174"/>
        <v>#VALUE!</v>
      </c>
    </row>
    <row r="475" spans="1:38" ht="13.8" thickBot="1" x14ac:dyDescent="0.3">
      <c r="A475" s="350"/>
      <c r="B475" s="351"/>
      <c r="C475" s="351"/>
      <c r="D475" s="560"/>
      <c r="E475" s="561"/>
      <c r="F475" s="351"/>
      <c r="G475" s="354"/>
      <c r="H475" s="357"/>
      <c r="I475" s="353"/>
      <c r="J475" s="354"/>
      <c r="K475" s="65"/>
      <c r="L475" s="61" t="str">
        <f t="shared" si="175"/>
        <v/>
      </c>
      <c r="M475" s="4" t="str">
        <f t="shared" si="176"/>
        <v/>
      </c>
      <c r="N475" s="4" t="str">
        <f>IF(U475&lt;MIN($D$5,$D$10),"",INDEX($U$35:$Z466,1,B475+1))</f>
        <v/>
      </c>
      <c r="O475" s="5" t="str">
        <f t="shared" si="177"/>
        <v/>
      </c>
      <c r="P475" s="5">
        <f t="shared" si="160"/>
        <v>0</v>
      </c>
      <c r="Q475" s="351"/>
      <c r="R475" s="351"/>
      <c r="S475" s="19" t="str">
        <f t="shared" si="180"/>
        <v/>
      </c>
      <c r="T475" s="62" t="str">
        <f t="shared" si="181"/>
        <v/>
      </c>
      <c r="U475" s="25">
        <f t="shared" si="161"/>
        <v>0</v>
      </c>
      <c r="V475" s="21">
        <f t="shared" si="162"/>
        <v>0</v>
      </c>
      <c r="W475" s="4" t="str">
        <f t="shared" si="163"/>
        <v/>
      </c>
      <c r="X475" s="4" t="e">
        <f t="shared" si="178"/>
        <v>#VALUE!</v>
      </c>
      <c r="Y475" s="4">
        <f t="shared" si="164"/>
        <v>0</v>
      </c>
      <c r="Z475" s="4">
        <f t="shared" si="179"/>
        <v>0</v>
      </c>
      <c r="AA475" s="4" t="e">
        <f t="shared" si="165"/>
        <v>#VALUE!</v>
      </c>
      <c r="AB475" s="4" t="e">
        <f t="shared" si="166"/>
        <v>#VALUE!</v>
      </c>
      <c r="AC475" s="4" t="e">
        <f t="shared" si="182"/>
        <v>#VALUE!</v>
      </c>
      <c r="AD475" s="4" t="e">
        <f t="shared" si="167"/>
        <v>#VALUE!</v>
      </c>
      <c r="AE475" s="4" t="e">
        <f t="shared" si="183"/>
        <v>#VALUE!</v>
      </c>
      <c r="AF475" s="4" t="e">
        <f t="shared" si="168"/>
        <v>#VALUE!</v>
      </c>
      <c r="AG475" s="4" t="e">
        <f t="shared" si="169"/>
        <v>#VALUE!</v>
      </c>
      <c r="AH475" s="4" t="e">
        <f t="shared" si="170"/>
        <v>#VALUE!</v>
      </c>
      <c r="AI475" s="4" t="e">
        <f t="shared" si="171"/>
        <v>#VALUE!</v>
      </c>
      <c r="AJ475" s="4" t="e">
        <f t="shared" si="172"/>
        <v>#VALUE!</v>
      </c>
      <c r="AK475" s="4" t="e">
        <f t="shared" si="173"/>
        <v>#VALUE!</v>
      </c>
      <c r="AL475" s="4" t="e">
        <f t="shared" si="174"/>
        <v>#VALUE!</v>
      </c>
    </row>
    <row r="476" spans="1:38" ht="13.8" thickBot="1" x14ac:dyDescent="0.3">
      <c r="A476" s="350"/>
      <c r="B476" s="351"/>
      <c r="C476" s="351"/>
      <c r="D476" s="560"/>
      <c r="E476" s="561"/>
      <c r="F476" s="351"/>
      <c r="G476" s="354"/>
      <c r="H476" s="357"/>
      <c r="I476" s="353"/>
      <c r="J476" s="354"/>
      <c r="K476" s="65"/>
      <c r="L476" s="61" t="str">
        <f t="shared" si="175"/>
        <v/>
      </c>
      <c r="M476" s="4" t="str">
        <f t="shared" si="176"/>
        <v/>
      </c>
      <c r="N476" s="4" t="str">
        <f>IF(U476&lt;MIN($D$5,$D$10),"",INDEX($U$35:$Z467,1,B476+1))</f>
        <v/>
      </c>
      <c r="O476" s="5" t="str">
        <f t="shared" si="177"/>
        <v/>
      </c>
      <c r="P476" s="5">
        <f t="shared" si="160"/>
        <v>0</v>
      </c>
      <c r="Q476" s="351"/>
      <c r="R476" s="351"/>
      <c r="S476" s="19" t="str">
        <f t="shared" si="180"/>
        <v/>
      </c>
      <c r="T476" s="62" t="str">
        <f t="shared" si="181"/>
        <v/>
      </c>
      <c r="U476" s="25">
        <f t="shared" si="161"/>
        <v>0</v>
      </c>
      <c r="V476" s="21">
        <f t="shared" si="162"/>
        <v>0</v>
      </c>
      <c r="W476" s="4" t="str">
        <f t="shared" si="163"/>
        <v/>
      </c>
      <c r="X476" s="4" t="e">
        <f t="shared" si="178"/>
        <v>#VALUE!</v>
      </c>
      <c r="Y476" s="4">
        <f t="shared" si="164"/>
        <v>0</v>
      </c>
      <c r="Z476" s="4">
        <f t="shared" si="179"/>
        <v>0</v>
      </c>
      <c r="AA476" s="4" t="e">
        <f t="shared" si="165"/>
        <v>#VALUE!</v>
      </c>
      <c r="AB476" s="4" t="e">
        <f t="shared" si="166"/>
        <v>#VALUE!</v>
      </c>
      <c r="AC476" s="4" t="e">
        <f t="shared" si="182"/>
        <v>#VALUE!</v>
      </c>
      <c r="AD476" s="4" t="e">
        <f t="shared" si="167"/>
        <v>#VALUE!</v>
      </c>
      <c r="AE476" s="4" t="e">
        <f t="shared" si="183"/>
        <v>#VALUE!</v>
      </c>
      <c r="AF476" s="4" t="e">
        <f t="shared" si="168"/>
        <v>#VALUE!</v>
      </c>
      <c r="AG476" s="4" t="e">
        <f t="shared" si="169"/>
        <v>#VALUE!</v>
      </c>
      <c r="AH476" s="4" t="e">
        <f t="shared" si="170"/>
        <v>#VALUE!</v>
      </c>
      <c r="AI476" s="4" t="e">
        <f t="shared" si="171"/>
        <v>#VALUE!</v>
      </c>
      <c r="AJ476" s="4" t="e">
        <f t="shared" si="172"/>
        <v>#VALUE!</v>
      </c>
      <c r="AK476" s="4" t="e">
        <f t="shared" si="173"/>
        <v>#VALUE!</v>
      </c>
      <c r="AL476" s="4" t="e">
        <f t="shared" si="174"/>
        <v>#VALUE!</v>
      </c>
    </row>
    <row r="477" spans="1:38" ht="13.8" thickBot="1" x14ac:dyDescent="0.3">
      <c r="A477" s="350"/>
      <c r="B477" s="351"/>
      <c r="C477" s="351"/>
      <c r="D477" s="560"/>
      <c r="E477" s="561"/>
      <c r="F477" s="351"/>
      <c r="G477" s="354"/>
      <c r="H477" s="357"/>
      <c r="I477" s="353"/>
      <c r="J477" s="354"/>
      <c r="K477" s="65"/>
      <c r="L477" s="61" t="str">
        <f t="shared" si="175"/>
        <v/>
      </c>
      <c r="M477" s="4" t="str">
        <f t="shared" si="176"/>
        <v/>
      </c>
      <c r="N477" s="4" t="str">
        <f>IF(U477&lt;MIN($D$5,$D$10),"",INDEX($U$35:$Z468,1,B477+1))</f>
        <v/>
      </c>
      <c r="O477" s="5" t="str">
        <f t="shared" si="177"/>
        <v/>
      </c>
      <c r="P477" s="5">
        <f t="shared" si="160"/>
        <v>0</v>
      </c>
      <c r="Q477" s="351"/>
      <c r="R477" s="351"/>
      <c r="S477" s="19" t="str">
        <f t="shared" si="180"/>
        <v/>
      </c>
      <c r="T477" s="62" t="str">
        <f t="shared" si="181"/>
        <v/>
      </c>
      <c r="U477" s="25">
        <f t="shared" si="161"/>
        <v>0</v>
      </c>
      <c r="V477" s="21">
        <f t="shared" si="162"/>
        <v>0</v>
      </c>
      <c r="W477" s="4" t="str">
        <f t="shared" si="163"/>
        <v/>
      </c>
      <c r="X477" s="4" t="e">
        <f t="shared" si="178"/>
        <v>#VALUE!</v>
      </c>
      <c r="Y477" s="4">
        <f t="shared" si="164"/>
        <v>0</v>
      </c>
      <c r="Z477" s="4">
        <f t="shared" si="179"/>
        <v>0</v>
      </c>
      <c r="AA477" s="4" t="e">
        <f t="shared" si="165"/>
        <v>#VALUE!</v>
      </c>
      <c r="AB477" s="4" t="e">
        <f t="shared" si="166"/>
        <v>#VALUE!</v>
      </c>
      <c r="AC477" s="4" t="e">
        <f t="shared" si="182"/>
        <v>#VALUE!</v>
      </c>
      <c r="AD477" s="4" t="e">
        <f t="shared" si="167"/>
        <v>#VALUE!</v>
      </c>
      <c r="AE477" s="4" t="e">
        <f t="shared" si="183"/>
        <v>#VALUE!</v>
      </c>
      <c r="AF477" s="4" t="e">
        <f t="shared" si="168"/>
        <v>#VALUE!</v>
      </c>
      <c r="AG477" s="4" t="e">
        <f t="shared" si="169"/>
        <v>#VALUE!</v>
      </c>
      <c r="AH477" s="4" t="e">
        <f t="shared" si="170"/>
        <v>#VALUE!</v>
      </c>
      <c r="AI477" s="4" t="e">
        <f t="shared" si="171"/>
        <v>#VALUE!</v>
      </c>
      <c r="AJ477" s="4" t="e">
        <f t="shared" si="172"/>
        <v>#VALUE!</v>
      </c>
      <c r="AK477" s="4" t="e">
        <f t="shared" si="173"/>
        <v>#VALUE!</v>
      </c>
      <c r="AL477" s="4" t="e">
        <f t="shared" si="174"/>
        <v>#VALUE!</v>
      </c>
    </row>
    <row r="478" spans="1:38" ht="13.8" thickBot="1" x14ac:dyDescent="0.3">
      <c r="A478" s="350"/>
      <c r="B478" s="351"/>
      <c r="C478" s="351"/>
      <c r="D478" s="560"/>
      <c r="E478" s="561"/>
      <c r="F478" s="351"/>
      <c r="G478" s="354"/>
      <c r="H478" s="357"/>
      <c r="I478" s="353"/>
      <c r="J478" s="354"/>
      <c r="K478" s="65"/>
      <c r="L478" s="61" t="str">
        <f t="shared" si="175"/>
        <v/>
      </c>
      <c r="M478" s="4" t="str">
        <f t="shared" si="176"/>
        <v/>
      </c>
      <c r="N478" s="4" t="str">
        <f>IF(U478&lt;MIN($D$5,$D$10),"",INDEX($U$35:$Z469,1,B478+1))</f>
        <v/>
      </c>
      <c r="O478" s="5" t="str">
        <f t="shared" si="177"/>
        <v/>
      </c>
      <c r="P478" s="5">
        <f t="shared" si="160"/>
        <v>0</v>
      </c>
      <c r="Q478" s="351"/>
      <c r="R478" s="351"/>
      <c r="S478" s="19" t="str">
        <f t="shared" si="180"/>
        <v/>
      </c>
      <c r="T478" s="62" t="str">
        <f t="shared" si="181"/>
        <v/>
      </c>
      <c r="U478" s="25">
        <f t="shared" si="161"/>
        <v>0</v>
      </c>
      <c r="V478" s="21">
        <f t="shared" si="162"/>
        <v>0</v>
      </c>
      <c r="W478" s="4" t="str">
        <f t="shared" si="163"/>
        <v/>
      </c>
      <c r="X478" s="4" t="e">
        <f t="shared" si="178"/>
        <v>#VALUE!</v>
      </c>
      <c r="Y478" s="4">
        <f t="shared" si="164"/>
        <v>0</v>
      </c>
      <c r="Z478" s="4">
        <f t="shared" si="179"/>
        <v>0</v>
      </c>
      <c r="AA478" s="4" t="e">
        <f t="shared" si="165"/>
        <v>#VALUE!</v>
      </c>
      <c r="AB478" s="4" t="e">
        <f t="shared" si="166"/>
        <v>#VALUE!</v>
      </c>
      <c r="AC478" s="4" t="e">
        <f t="shared" si="182"/>
        <v>#VALUE!</v>
      </c>
      <c r="AD478" s="4" t="e">
        <f t="shared" si="167"/>
        <v>#VALUE!</v>
      </c>
      <c r="AE478" s="4" t="e">
        <f t="shared" si="183"/>
        <v>#VALUE!</v>
      </c>
      <c r="AF478" s="4" t="e">
        <f t="shared" si="168"/>
        <v>#VALUE!</v>
      </c>
      <c r="AG478" s="4" t="e">
        <f t="shared" si="169"/>
        <v>#VALUE!</v>
      </c>
      <c r="AH478" s="4" t="e">
        <f t="shared" si="170"/>
        <v>#VALUE!</v>
      </c>
      <c r="AI478" s="4" t="e">
        <f t="shared" si="171"/>
        <v>#VALUE!</v>
      </c>
      <c r="AJ478" s="4" t="e">
        <f t="shared" si="172"/>
        <v>#VALUE!</v>
      </c>
      <c r="AK478" s="4" t="e">
        <f t="shared" si="173"/>
        <v>#VALUE!</v>
      </c>
      <c r="AL478" s="4" t="e">
        <f t="shared" si="174"/>
        <v>#VALUE!</v>
      </c>
    </row>
    <row r="479" spans="1:38" ht="13.8" thickBot="1" x14ac:dyDescent="0.3">
      <c r="A479" s="350"/>
      <c r="B479" s="351"/>
      <c r="C479" s="351"/>
      <c r="D479" s="560"/>
      <c r="E479" s="561"/>
      <c r="F479" s="351"/>
      <c r="G479" s="354"/>
      <c r="H479" s="357"/>
      <c r="I479" s="353"/>
      <c r="J479" s="354"/>
      <c r="K479" s="65"/>
      <c r="L479" s="61" t="str">
        <f t="shared" si="175"/>
        <v/>
      </c>
      <c r="M479" s="4" t="str">
        <f t="shared" si="176"/>
        <v/>
      </c>
      <c r="N479" s="4" t="str">
        <f>IF(U479&lt;MIN($D$5,$D$10),"",INDEX($U$35:$Z470,1,B479+1))</f>
        <v/>
      </c>
      <c r="O479" s="5" t="str">
        <f t="shared" si="177"/>
        <v/>
      </c>
      <c r="P479" s="5">
        <f t="shared" si="160"/>
        <v>0</v>
      </c>
      <c r="Q479" s="351"/>
      <c r="R479" s="351"/>
      <c r="S479" s="19" t="str">
        <f t="shared" si="180"/>
        <v/>
      </c>
      <c r="T479" s="62" t="str">
        <f t="shared" si="181"/>
        <v/>
      </c>
      <c r="U479" s="25">
        <f t="shared" si="161"/>
        <v>0</v>
      </c>
      <c r="V479" s="21">
        <f t="shared" si="162"/>
        <v>0</v>
      </c>
      <c r="W479" s="4" t="str">
        <f t="shared" si="163"/>
        <v/>
      </c>
      <c r="X479" s="4" t="e">
        <f t="shared" si="178"/>
        <v>#VALUE!</v>
      </c>
      <c r="Y479" s="4">
        <f t="shared" si="164"/>
        <v>0</v>
      </c>
      <c r="Z479" s="4">
        <f t="shared" si="179"/>
        <v>0</v>
      </c>
      <c r="AA479" s="4" t="e">
        <f t="shared" si="165"/>
        <v>#VALUE!</v>
      </c>
      <c r="AB479" s="4" t="e">
        <f t="shared" si="166"/>
        <v>#VALUE!</v>
      </c>
      <c r="AC479" s="4" t="e">
        <f t="shared" si="182"/>
        <v>#VALUE!</v>
      </c>
      <c r="AD479" s="4" t="e">
        <f t="shared" si="167"/>
        <v>#VALUE!</v>
      </c>
      <c r="AE479" s="4" t="e">
        <f t="shared" si="183"/>
        <v>#VALUE!</v>
      </c>
      <c r="AF479" s="4" t="e">
        <f t="shared" si="168"/>
        <v>#VALUE!</v>
      </c>
      <c r="AG479" s="4" t="e">
        <f t="shared" si="169"/>
        <v>#VALUE!</v>
      </c>
      <c r="AH479" s="4" t="e">
        <f t="shared" si="170"/>
        <v>#VALUE!</v>
      </c>
      <c r="AI479" s="4" t="e">
        <f t="shared" si="171"/>
        <v>#VALUE!</v>
      </c>
      <c r="AJ479" s="4" t="e">
        <f t="shared" si="172"/>
        <v>#VALUE!</v>
      </c>
      <c r="AK479" s="4" t="e">
        <f t="shared" si="173"/>
        <v>#VALUE!</v>
      </c>
      <c r="AL479" s="4" t="e">
        <f t="shared" si="174"/>
        <v>#VALUE!</v>
      </c>
    </row>
    <row r="480" spans="1:38" ht="13.8" thickBot="1" x14ac:dyDescent="0.3">
      <c r="A480" s="350"/>
      <c r="B480" s="351"/>
      <c r="C480" s="351"/>
      <c r="D480" s="560"/>
      <c r="E480" s="561"/>
      <c r="F480" s="351"/>
      <c r="G480" s="354"/>
      <c r="H480" s="357"/>
      <c r="I480" s="353"/>
      <c r="J480" s="354"/>
      <c r="K480" s="65"/>
      <c r="L480" s="61" t="str">
        <f t="shared" si="175"/>
        <v/>
      </c>
      <c r="M480" s="4" t="str">
        <f t="shared" si="176"/>
        <v/>
      </c>
      <c r="N480" s="4" t="str">
        <f>IF(U480&lt;MIN($D$5,$D$10),"",INDEX($U$35:$Z471,1,B480+1))</f>
        <v/>
      </c>
      <c r="O480" s="5" t="str">
        <f t="shared" si="177"/>
        <v/>
      </c>
      <c r="P480" s="5">
        <f t="shared" si="160"/>
        <v>0</v>
      </c>
      <c r="Q480" s="351"/>
      <c r="R480" s="351"/>
      <c r="S480" s="19" t="str">
        <f t="shared" si="180"/>
        <v/>
      </c>
      <c r="T480" s="62" t="str">
        <f t="shared" si="181"/>
        <v/>
      </c>
      <c r="U480" s="25">
        <f t="shared" si="161"/>
        <v>0</v>
      </c>
      <c r="V480" s="21">
        <f t="shared" si="162"/>
        <v>0</v>
      </c>
      <c r="W480" s="4" t="str">
        <f t="shared" si="163"/>
        <v/>
      </c>
      <c r="X480" s="4" t="e">
        <f t="shared" si="178"/>
        <v>#VALUE!</v>
      </c>
      <c r="Y480" s="4">
        <f t="shared" si="164"/>
        <v>0</v>
      </c>
      <c r="Z480" s="4">
        <f t="shared" si="179"/>
        <v>0</v>
      </c>
      <c r="AA480" s="4" t="e">
        <f t="shared" si="165"/>
        <v>#VALUE!</v>
      </c>
      <c r="AB480" s="4" t="e">
        <f t="shared" si="166"/>
        <v>#VALUE!</v>
      </c>
      <c r="AC480" s="4" t="e">
        <f t="shared" si="182"/>
        <v>#VALUE!</v>
      </c>
      <c r="AD480" s="4" t="e">
        <f t="shared" si="167"/>
        <v>#VALUE!</v>
      </c>
      <c r="AE480" s="4" t="e">
        <f t="shared" si="183"/>
        <v>#VALUE!</v>
      </c>
      <c r="AF480" s="4" t="e">
        <f t="shared" si="168"/>
        <v>#VALUE!</v>
      </c>
      <c r="AG480" s="4" t="e">
        <f t="shared" si="169"/>
        <v>#VALUE!</v>
      </c>
      <c r="AH480" s="4" t="e">
        <f t="shared" si="170"/>
        <v>#VALUE!</v>
      </c>
      <c r="AI480" s="4" t="e">
        <f t="shared" si="171"/>
        <v>#VALUE!</v>
      </c>
      <c r="AJ480" s="4" t="e">
        <f t="shared" si="172"/>
        <v>#VALUE!</v>
      </c>
      <c r="AK480" s="4" t="e">
        <f t="shared" si="173"/>
        <v>#VALUE!</v>
      </c>
      <c r="AL480" s="4" t="e">
        <f t="shared" si="174"/>
        <v>#VALUE!</v>
      </c>
    </row>
    <row r="481" spans="1:38" ht="13.8" thickBot="1" x14ac:dyDescent="0.3">
      <c r="A481" s="350"/>
      <c r="B481" s="351"/>
      <c r="C481" s="351"/>
      <c r="D481" s="560"/>
      <c r="E481" s="561"/>
      <c r="F481" s="351"/>
      <c r="G481" s="354"/>
      <c r="H481" s="357"/>
      <c r="I481" s="353"/>
      <c r="J481" s="354"/>
      <c r="K481" s="65"/>
      <c r="L481" s="61" t="str">
        <f t="shared" si="175"/>
        <v/>
      </c>
      <c r="M481" s="4" t="str">
        <f t="shared" si="176"/>
        <v/>
      </c>
      <c r="N481" s="4" t="str">
        <f>IF(U481&lt;MIN($D$5,$D$10),"",INDEX($U$35:$Z472,1,B481+1))</f>
        <v/>
      </c>
      <c r="O481" s="5" t="str">
        <f t="shared" si="177"/>
        <v/>
      </c>
      <c r="P481" s="5">
        <f t="shared" si="160"/>
        <v>0</v>
      </c>
      <c r="Q481" s="351"/>
      <c r="R481" s="351"/>
      <c r="S481" s="19" t="str">
        <f t="shared" si="180"/>
        <v/>
      </c>
      <c r="T481" s="62" t="str">
        <f t="shared" si="181"/>
        <v/>
      </c>
      <c r="U481" s="25">
        <f t="shared" si="161"/>
        <v>0</v>
      </c>
      <c r="V481" s="21">
        <f t="shared" si="162"/>
        <v>0</v>
      </c>
      <c r="W481" s="4" t="str">
        <f t="shared" si="163"/>
        <v/>
      </c>
      <c r="X481" s="4" t="e">
        <f t="shared" si="178"/>
        <v>#VALUE!</v>
      </c>
      <c r="Y481" s="4">
        <f t="shared" si="164"/>
        <v>0</v>
      </c>
      <c r="Z481" s="4">
        <f t="shared" si="179"/>
        <v>0</v>
      </c>
      <c r="AA481" s="4" t="e">
        <f t="shared" si="165"/>
        <v>#VALUE!</v>
      </c>
      <c r="AB481" s="4" t="e">
        <f t="shared" si="166"/>
        <v>#VALUE!</v>
      </c>
      <c r="AC481" s="4" t="e">
        <f t="shared" si="182"/>
        <v>#VALUE!</v>
      </c>
      <c r="AD481" s="4" t="e">
        <f t="shared" si="167"/>
        <v>#VALUE!</v>
      </c>
      <c r="AE481" s="4" t="e">
        <f t="shared" si="183"/>
        <v>#VALUE!</v>
      </c>
      <c r="AF481" s="4" t="e">
        <f t="shared" si="168"/>
        <v>#VALUE!</v>
      </c>
      <c r="AG481" s="4" t="e">
        <f t="shared" si="169"/>
        <v>#VALUE!</v>
      </c>
      <c r="AH481" s="4" t="e">
        <f t="shared" si="170"/>
        <v>#VALUE!</v>
      </c>
      <c r="AI481" s="4" t="e">
        <f t="shared" si="171"/>
        <v>#VALUE!</v>
      </c>
      <c r="AJ481" s="4" t="e">
        <f t="shared" si="172"/>
        <v>#VALUE!</v>
      </c>
      <c r="AK481" s="4" t="e">
        <f t="shared" si="173"/>
        <v>#VALUE!</v>
      </c>
      <c r="AL481" s="4" t="e">
        <f t="shared" si="174"/>
        <v>#VALUE!</v>
      </c>
    </row>
    <row r="482" spans="1:38" ht="13.8" thickBot="1" x14ac:dyDescent="0.3">
      <c r="A482" s="350"/>
      <c r="B482" s="351"/>
      <c r="C482" s="351"/>
      <c r="D482" s="560"/>
      <c r="E482" s="561"/>
      <c r="F482" s="351"/>
      <c r="G482" s="354"/>
      <c r="H482" s="357"/>
      <c r="I482" s="353"/>
      <c r="J482" s="354"/>
      <c r="K482" s="65"/>
      <c r="L482" s="61" t="str">
        <f t="shared" si="175"/>
        <v/>
      </c>
      <c r="M482" s="4" t="str">
        <f t="shared" si="176"/>
        <v/>
      </c>
      <c r="N482" s="4" t="str">
        <f>IF(U482&lt;MIN($D$5,$D$10),"",INDEX($U$35:$Z473,1,B482+1))</f>
        <v/>
      </c>
      <c r="O482" s="5" t="str">
        <f t="shared" si="177"/>
        <v/>
      </c>
      <c r="P482" s="5">
        <f t="shared" si="160"/>
        <v>0</v>
      </c>
      <c r="Q482" s="351"/>
      <c r="R482" s="351"/>
      <c r="S482" s="19" t="str">
        <f t="shared" si="180"/>
        <v/>
      </c>
      <c r="T482" s="62" t="str">
        <f t="shared" si="181"/>
        <v/>
      </c>
      <c r="U482" s="25">
        <f t="shared" si="161"/>
        <v>0</v>
      </c>
      <c r="V482" s="21">
        <f t="shared" si="162"/>
        <v>0</v>
      </c>
      <c r="W482" s="4" t="str">
        <f t="shared" si="163"/>
        <v/>
      </c>
      <c r="X482" s="4" t="e">
        <f t="shared" si="178"/>
        <v>#VALUE!</v>
      </c>
      <c r="Y482" s="4">
        <f t="shared" si="164"/>
        <v>0</v>
      </c>
      <c r="Z482" s="4">
        <f t="shared" si="179"/>
        <v>0</v>
      </c>
      <c r="AA482" s="4" t="e">
        <f t="shared" si="165"/>
        <v>#VALUE!</v>
      </c>
      <c r="AB482" s="4" t="e">
        <f t="shared" si="166"/>
        <v>#VALUE!</v>
      </c>
      <c r="AC482" s="4" t="e">
        <f t="shared" si="182"/>
        <v>#VALUE!</v>
      </c>
      <c r="AD482" s="4" t="e">
        <f t="shared" si="167"/>
        <v>#VALUE!</v>
      </c>
      <c r="AE482" s="4" t="e">
        <f t="shared" si="183"/>
        <v>#VALUE!</v>
      </c>
      <c r="AF482" s="4" t="e">
        <f t="shared" si="168"/>
        <v>#VALUE!</v>
      </c>
      <c r="AG482" s="4" t="e">
        <f t="shared" si="169"/>
        <v>#VALUE!</v>
      </c>
      <c r="AH482" s="4" t="e">
        <f t="shared" si="170"/>
        <v>#VALUE!</v>
      </c>
      <c r="AI482" s="4" t="e">
        <f t="shared" si="171"/>
        <v>#VALUE!</v>
      </c>
      <c r="AJ482" s="4" t="e">
        <f t="shared" si="172"/>
        <v>#VALUE!</v>
      </c>
      <c r="AK482" s="4" t="e">
        <f t="shared" si="173"/>
        <v>#VALUE!</v>
      </c>
      <c r="AL482" s="4" t="e">
        <f t="shared" si="174"/>
        <v>#VALUE!</v>
      </c>
    </row>
    <row r="483" spans="1:38" ht="13.8" thickBot="1" x14ac:dyDescent="0.3">
      <c r="A483" s="350"/>
      <c r="B483" s="351"/>
      <c r="C483" s="351"/>
      <c r="D483" s="560"/>
      <c r="E483" s="561"/>
      <c r="F483" s="351"/>
      <c r="G483" s="354"/>
      <c r="H483" s="357"/>
      <c r="I483" s="353"/>
      <c r="J483" s="354"/>
      <c r="K483" s="65"/>
      <c r="L483" s="61" t="str">
        <f t="shared" si="175"/>
        <v/>
      </c>
      <c r="M483" s="4" t="str">
        <f t="shared" si="176"/>
        <v/>
      </c>
      <c r="N483" s="4" t="str">
        <f>IF(U483&lt;MIN($D$5,$D$10),"",INDEX($U$35:$Z474,1,B483+1))</f>
        <v/>
      </c>
      <c r="O483" s="5" t="str">
        <f t="shared" si="177"/>
        <v/>
      </c>
      <c r="P483" s="5">
        <f t="shared" si="160"/>
        <v>0</v>
      </c>
      <c r="Q483" s="351"/>
      <c r="R483" s="351"/>
      <c r="S483" s="19" t="str">
        <f t="shared" si="180"/>
        <v/>
      </c>
      <c r="T483" s="62" t="str">
        <f t="shared" si="181"/>
        <v/>
      </c>
      <c r="U483" s="25">
        <f t="shared" si="161"/>
        <v>0</v>
      </c>
      <c r="V483" s="21">
        <f t="shared" si="162"/>
        <v>0</v>
      </c>
      <c r="W483" s="4" t="str">
        <f t="shared" si="163"/>
        <v/>
      </c>
      <c r="X483" s="4" t="e">
        <f t="shared" si="178"/>
        <v>#VALUE!</v>
      </c>
      <c r="Y483" s="4">
        <f t="shared" si="164"/>
        <v>0</v>
      </c>
      <c r="Z483" s="4">
        <f t="shared" si="179"/>
        <v>0</v>
      </c>
      <c r="AA483" s="4" t="e">
        <f t="shared" si="165"/>
        <v>#VALUE!</v>
      </c>
      <c r="AB483" s="4" t="e">
        <f t="shared" si="166"/>
        <v>#VALUE!</v>
      </c>
      <c r="AC483" s="4" t="e">
        <f t="shared" si="182"/>
        <v>#VALUE!</v>
      </c>
      <c r="AD483" s="4" t="e">
        <f t="shared" si="167"/>
        <v>#VALUE!</v>
      </c>
      <c r="AE483" s="4" t="e">
        <f t="shared" si="183"/>
        <v>#VALUE!</v>
      </c>
      <c r="AF483" s="4" t="e">
        <f t="shared" si="168"/>
        <v>#VALUE!</v>
      </c>
      <c r="AG483" s="4" t="e">
        <f t="shared" si="169"/>
        <v>#VALUE!</v>
      </c>
      <c r="AH483" s="4" t="e">
        <f t="shared" si="170"/>
        <v>#VALUE!</v>
      </c>
      <c r="AI483" s="4" t="e">
        <f t="shared" si="171"/>
        <v>#VALUE!</v>
      </c>
      <c r="AJ483" s="4" t="e">
        <f t="shared" si="172"/>
        <v>#VALUE!</v>
      </c>
      <c r="AK483" s="4" t="e">
        <f t="shared" si="173"/>
        <v>#VALUE!</v>
      </c>
      <c r="AL483" s="4" t="e">
        <f t="shared" si="174"/>
        <v>#VALUE!</v>
      </c>
    </row>
    <row r="484" spans="1:38" ht="13.8" thickBot="1" x14ac:dyDescent="0.3">
      <c r="A484" s="350"/>
      <c r="B484" s="351"/>
      <c r="C484" s="351"/>
      <c r="D484" s="560"/>
      <c r="E484" s="561"/>
      <c r="F484" s="351"/>
      <c r="G484" s="354"/>
      <c r="H484" s="357"/>
      <c r="I484" s="353"/>
      <c r="J484" s="354"/>
      <c r="K484" s="65"/>
      <c r="L484" s="61" t="str">
        <f t="shared" si="175"/>
        <v/>
      </c>
      <c r="M484" s="4" t="str">
        <f t="shared" si="176"/>
        <v/>
      </c>
      <c r="N484" s="4" t="str">
        <f>IF(U484&lt;MIN($D$5,$D$10),"",INDEX($U$35:$Z475,1,B484+1))</f>
        <v/>
      </c>
      <c r="O484" s="5" t="str">
        <f t="shared" si="177"/>
        <v/>
      </c>
      <c r="P484" s="5">
        <f t="shared" ref="P484:P547" si="184">Q484+R484</f>
        <v>0</v>
      </c>
      <c r="Q484" s="351"/>
      <c r="R484" s="351"/>
      <c r="S484" s="19" t="str">
        <f t="shared" si="180"/>
        <v/>
      </c>
      <c r="T484" s="62" t="str">
        <f t="shared" si="181"/>
        <v/>
      </c>
      <c r="U484" s="25">
        <f t="shared" ref="U484:U547" si="185">IF(AND(G484&gt;0,J484&gt;0),J484,G484)</f>
        <v>0</v>
      </c>
      <c r="V484" s="21">
        <f t="shared" ref="V484:V547" si="186">IF(AND(G484&gt;0,J484&gt;0),I484,H484)</f>
        <v>0</v>
      </c>
      <c r="W484" s="4" t="str">
        <f t="shared" ref="W484:W547" si="187">IF(C484="Low",1,IF(C484="High",2,""))</f>
        <v/>
      </c>
      <c r="X484" s="4" t="e">
        <f t="shared" si="178"/>
        <v>#VALUE!</v>
      </c>
      <c r="Y484" s="4">
        <f t="shared" ref="Y484:Y547" si="188">INDEX($U$18:$U$23,B484+1,1)</f>
        <v>0</v>
      </c>
      <c r="Z484" s="4">
        <f t="shared" si="179"/>
        <v>0</v>
      </c>
      <c r="AA484" s="4" t="e">
        <f t="shared" ref="AA484:AA547" si="189">X484</f>
        <v>#VALUE!</v>
      </c>
      <c r="AB484" s="4" t="e">
        <f t="shared" ref="AB484:AB547" si="190">MIN(X484,Y484)</f>
        <v>#VALUE!</v>
      </c>
      <c r="AC484" s="4" t="e">
        <f t="shared" si="182"/>
        <v>#VALUE!</v>
      </c>
      <c r="AD484" s="4" t="e">
        <f t="shared" ref="AD484:AD547" si="191">MAX(X484,Z484)</f>
        <v>#VALUE!</v>
      </c>
      <c r="AE484" s="4" t="e">
        <f t="shared" si="183"/>
        <v>#VALUE!</v>
      </c>
      <c r="AF484" s="4" t="e">
        <f t="shared" ref="AF484:AF547" si="192">X484</f>
        <v>#VALUE!</v>
      </c>
      <c r="AG484" s="4" t="e">
        <f t="shared" ref="AG484:AG547" si="193">IF(N484+Q484+R484&gt;X484,"Overcharge","")</f>
        <v>#VALUE!</v>
      </c>
      <c r="AH484" s="4" t="e">
        <f t="shared" ref="AH484:AH547" si="194">IF(R484+N484&gt;MIN(X484,Y484),"Overcharge","")</f>
        <v>#VALUE!</v>
      </c>
      <c r="AI484" s="4" t="e">
        <f t="shared" ref="AI484:AI547" si="195">IF(OR(N484+R484&gt;Y484,N484+Q484+R484&gt;X484),"Overcharge","")</f>
        <v>#VALUE!</v>
      </c>
      <c r="AJ484" s="4" t="e">
        <f t="shared" ref="AJ484:AJ547" si="196">IF(N484+Q484+R484&gt;MAX(X484,Z484),"Overcharge","")</f>
        <v>#VALUE!</v>
      </c>
      <c r="AK484" s="4" t="e">
        <f t="shared" ref="AK484:AK547" si="197">IF(OR(R484+N484&gt;Y484,R484+Q484+N484&gt;X484),"Overcharge","")</f>
        <v>#VALUE!</v>
      </c>
      <c r="AL484" s="4" t="e">
        <f t="shared" ref="AL484:AL547" si="198">IF(R484+N484+Q484&gt;X484,"Overcharge","")</f>
        <v>#VALUE!</v>
      </c>
    </row>
    <row r="485" spans="1:38" ht="13.8" thickBot="1" x14ac:dyDescent="0.3">
      <c r="A485" s="350"/>
      <c r="B485" s="351"/>
      <c r="C485" s="351"/>
      <c r="D485" s="560"/>
      <c r="E485" s="561"/>
      <c r="F485" s="351"/>
      <c r="G485" s="354"/>
      <c r="H485" s="357"/>
      <c r="I485" s="353"/>
      <c r="J485" s="354"/>
      <c r="K485" s="65"/>
      <c r="L485" s="61" t="str">
        <f t="shared" si="175"/>
        <v/>
      </c>
      <c r="M485" s="4" t="str">
        <f t="shared" si="176"/>
        <v/>
      </c>
      <c r="N485" s="4" t="str">
        <f>IF(U485&lt;MIN($D$5,$D$10),"",INDEX($U$35:$Z476,1,B485+1))</f>
        <v/>
      </c>
      <c r="O485" s="5" t="str">
        <f t="shared" si="177"/>
        <v/>
      </c>
      <c r="P485" s="5">
        <f t="shared" si="184"/>
        <v>0</v>
      </c>
      <c r="Q485" s="351"/>
      <c r="R485" s="351"/>
      <c r="S485" s="19" t="str">
        <f t="shared" si="180"/>
        <v/>
      </c>
      <c r="T485" s="62" t="str">
        <f t="shared" si="181"/>
        <v/>
      </c>
      <c r="U485" s="25">
        <f t="shared" si="185"/>
        <v>0</v>
      </c>
      <c r="V485" s="21">
        <f t="shared" si="186"/>
        <v>0</v>
      </c>
      <c r="W485" s="4" t="str">
        <f t="shared" si="187"/>
        <v/>
      </c>
      <c r="X485" s="4" t="e">
        <f t="shared" si="178"/>
        <v>#VALUE!</v>
      </c>
      <c r="Y485" s="4">
        <f t="shared" si="188"/>
        <v>0</v>
      </c>
      <c r="Z485" s="4">
        <f t="shared" si="179"/>
        <v>0</v>
      </c>
      <c r="AA485" s="4" t="e">
        <f t="shared" si="189"/>
        <v>#VALUE!</v>
      </c>
      <c r="AB485" s="4" t="e">
        <f t="shared" si="190"/>
        <v>#VALUE!</v>
      </c>
      <c r="AC485" s="4" t="e">
        <f t="shared" si="182"/>
        <v>#VALUE!</v>
      </c>
      <c r="AD485" s="4" t="e">
        <f t="shared" si="191"/>
        <v>#VALUE!</v>
      </c>
      <c r="AE485" s="4" t="e">
        <f t="shared" si="183"/>
        <v>#VALUE!</v>
      </c>
      <c r="AF485" s="4" t="e">
        <f t="shared" si="192"/>
        <v>#VALUE!</v>
      </c>
      <c r="AG485" s="4" t="e">
        <f t="shared" si="193"/>
        <v>#VALUE!</v>
      </c>
      <c r="AH485" s="4" t="e">
        <f t="shared" si="194"/>
        <v>#VALUE!</v>
      </c>
      <c r="AI485" s="4" t="e">
        <f t="shared" si="195"/>
        <v>#VALUE!</v>
      </c>
      <c r="AJ485" s="4" t="e">
        <f t="shared" si="196"/>
        <v>#VALUE!</v>
      </c>
      <c r="AK485" s="4" t="e">
        <f t="shared" si="197"/>
        <v>#VALUE!</v>
      </c>
      <c r="AL485" s="4" t="e">
        <f t="shared" si="198"/>
        <v>#VALUE!</v>
      </c>
    </row>
    <row r="486" spans="1:38" ht="13.8" thickBot="1" x14ac:dyDescent="0.3">
      <c r="A486" s="350"/>
      <c r="B486" s="351"/>
      <c r="C486" s="351"/>
      <c r="D486" s="560"/>
      <c r="E486" s="561"/>
      <c r="F486" s="351"/>
      <c r="G486" s="354"/>
      <c r="H486" s="357"/>
      <c r="I486" s="353"/>
      <c r="J486" s="354"/>
      <c r="K486" s="65"/>
      <c r="L486" s="61" t="str">
        <f t="shared" si="175"/>
        <v/>
      </c>
      <c r="M486" s="4" t="str">
        <f t="shared" si="176"/>
        <v/>
      </c>
      <c r="N486" s="4" t="str">
        <f>IF(U486&lt;MIN($D$5,$D$10),"",INDEX($U$35:$Z477,1,B486+1))</f>
        <v/>
      </c>
      <c r="O486" s="5" t="str">
        <f t="shared" si="177"/>
        <v/>
      </c>
      <c r="P486" s="5">
        <f t="shared" si="184"/>
        <v>0</v>
      </c>
      <c r="Q486" s="351"/>
      <c r="R486" s="351"/>
      <c r="S486" s="19" t="str">
        <f t="shared" si="180"/>
        <v/>
      </c>
      <c r="T486" s="62" t="str">
        <f t="shared" si="181"/>
        <v/>
      </c>
      <c r="U486" s="25">
        <f t="shared" si="185"/>
        <v>0</v>
      </c>
      <c r="V486" s="21">
        <f t="shared" si="186"/>
        <v>0</v>
      </c>
      <c r="W486" s="4" t="str">
        <f t="shared" si="187"/>
        <v/>
      </c>
      <c r="X486" s="4" t="e">
        <f t="shared" si="178"/>
        <v>#VALUE!</v>
      </c>
      <c r="Y486" s="4">
        <f t="shared" si="188"/>
        <v>0</v>
      </c>
      <c r="Z486" s="4">
        <f t="shared" si="179"/>
        <v>0</v>
      </c>
      <c r="AA486" s="4" t="e">
        <f t="shared" si="189"/>
        <v>#VALUE!</v>
      </c>
      <c r="AB486" s="4" t="e">
        <f t="shared" si="190"/>
        <v>#VALUE!</v>
      </c>
      <c r="AC486" s="4" t="e">
        <f t="shared" si="182"/>
        <v>#VALUE!</v>
      </c>
      <c r="AD486" s="4" t="e">
        <f t="shared" si="191"/>
        <v>#VALUE!</v>
      </c>
      <c r="AE486" s="4" t="e">
        <f t="shared" si="183"/>
        <v>#VALUE!</v>
      </c>
      <c r="AF486" s="4" t="e">
        <f t="shared" si="192"/>
        <v>#VALUE!</v>
      </c>
      <c r="AG486" s="4" t="e">
        <f t="shared" si="193"/>
        <v>#VALUE!</v>
      </c>
      <c r="AH486" s="4" t="e">
        <f t="shared" si="194"/>
        <v>#VALUE!</v>
      </c>
      <c r="AI486" s="4" t="e">
        <f t="shared" si="195"/>
        <v>#VALUE!</v>
      </c>
      <c r="AJ486" s="4" t="e">
        <f t="shared" si="196"/>
        <v>#VALUE!</v>
      </c>
      <c r="AK486" s="4" t="e">
        <f t="shared" si="197"/>
        <v>#VALUE!</v>
      </c>
      <c r="AL486" s="4" t="e">
        <f t="shared" si="198"/>
        <v>#VALUE!</v>
      </c>
    </row>
    <row r="487" spans="1:38" ht="13.8" thickBot="1" x14ac:dyDescent="0.3">
      <c r="A487" s="350"/>
      <c r="B487" s="351"/>
      <c r="C487" s="351"/>
      <c r="D487" s="560"/>
      <c r="E487" s="561"/>
      <c r="F487" s="351"/>
      <c r="G487" s="354"/>
      <c r="H487" s="357"/>
      <c r="I487" s="353"/>
      <c r="J487" s="354"/>
      <c r="K487" s="65"/>
      <c r="L487" s="61" t="str">
        <f t="shared" si="175"/>
        <v/>
      </c>
      <c r="M487" s="4" t="str">
        <f t="shared" si="176"/>
        <v/>
      </c>
      <c r="N487" s="4" t="str">
        <f>IF(U487&lt;MIN($D$5,$D$10),"",INDEX($U$35:$Z478,1,B487+1))</f>
        <v/>
      </c>
      <c r="O487" s="5" t="str">
        <f t="shared" si="177"/>
        <v/>
      </c>
      <c r="P487" s="5">
        <f t="shared" si="184"/>
        <v>0</v>
      </c>
      <c r="Q487" s="351"/>
      <c r="R487" s="351"/>
      <c r="S487" s="19" t="str">
        <f t="shared" si="180"/>
        <v/>
      </c>
      <c r="T487" s="62" t="str">
        <f t="shared" si="181"/>
        <v/>
      </c>
      <c r="U487" s="25">
        <f t="shared" si="185"/>
        <v>0</v>
      </c>
      <c r="V487" s="21">
        <f t="shared" si="186"/>
        <v>0</v>
      </c>
      <c r="W487" s="4" t="str">
        <f t="shared" si="187"/>
        <v/>
      </c>
      <c r="X487" s="4" t="e">
        <f t="shared" si="178"/>
        <v>#VALUE!</v>
      </c>
      <c r="Y487" s="4">
        <f t="shared" si="188"/>
        <v>0</v>
      </c>
      <c r="Z487" s="4">
        <f t="shared" si="179"/>
        <v>0</v>
      </c>
      <c r="AA487" s="4" t="e">
        <f t="shared" si="189"/>
        <v>#VALUE!</v>
      </c>
      <c r="AB487" s="4" t="e">
        <f t="shared" si="190"/>
        <v>#VALUE!</v>
      </c>
      <c r="AC487" s="4" t="e">
        <f t="shared" si="182"/>
        <v>#VALUE!</v>
      </c>
      <c r="AD487" s="4" t="e">
        <f t="shared" si="191"/>
        <v>#VALUE!</v>
      </c>
      <c r="AE487" s="4" t="e">
        <f t="shared" si="183"/>
        <v>#VALUE!</v>
      </c>
      <c r="AF487" s="4" t="e">
        <f t="shared" si="192"/>
        <v>#VALUE!</v>
      </c>
      <c r="AG487" s="4" t="e">
        <f t="shared" si="193"/>
        <v>#VALUE!</v>
      </c>
      <c r="AH487" s="4" t="e">
        <f t="shared" si="194"/>
        <v>#VALUE!</v>
      </c>
      <c r="AI487" s="4" t="e">
        <f t="shared" si="195"/>
        <v>#VALUE!</v>
      </c>
      <c r="AJ487" s="4" t="e">
        <f t="shared" si="196"/>
        <v>#VALUE!</v>
      </c>
      <c r="AK487" s="4" t="e">
        <f t="shared" si="197"/>
        <v>#VALUE!</v>
      </c>
      <c r="AL487" s="4" t="e">
        <f t="shared" si="198"/>
        <v>#VALUE!</v>
      </c>
    </row>
    <row r="488" spans="1:38" ht="13.8" thickBot="1" x14ac:dyDescent="0.3">
      <c r="A488" s="350"/>
      <c r="B488" s="351"/>
      <c r="C488" s="351"/>
      <c r="D488" s="560"/>
      <c r="E488" s="561"/>
      <c r="F488" s="351"/>
      <c r="G488" s="354"/>
      <c r="H488" s="357"/>
      <c r="I488" s="353"/>
      <c r="J488" s="354"/>
      <c r="K488" s="65"/>
      <c r="L488" s="61" t="str">
        <f t="shared" si="175"/>
        <v/>
      </c>
      <c r="M488" s="4" t="str">
        <f t="shared" si="176"/>
        <v/>
      </c>
      <c r="N488" s="4" t="str">
        <f>IF(U488&lt;MIN($D$5,$D$10),"",INDEX($U$35:$Z479,1,B488+1))</f>
        <v/>
      </c>
      <c r="O488" s="5" t="str">
        <f t="shared" si="177"/>
        <v/>
      </c>
      <c r="P488" s="5">
        <f t="shared" si="184"/>
        <v>0</v>
      </c>
      <c r="Q488" s="351"/>
      <c r="R488" s="351"/>
      <c r="S488" s="19" t="str">
        <f t="shared" si="180"/>
        <v/>
      </c>
      <c r="T488" s="62" t="str">
        <f t="shared" si="181"/>
        <v/>
      </c>
      <c r="U488" s="25">
        <f t="shared" si="185"/>
        <v>0</v>
      </c>
      <c r="V488" s="21">
        <f t="shared" si="186"/>
        <v>0</v>
      </c>
      <c r="W488" s="4" t="str">
        <f t="shared" si="187"/>
        <v/>
      </c>
      <c r="X488" s="4" t="e">
        <f t="shared" si="178"/>
        <v>#VALUE!</v>
      </c>
      <c r="Y488" s="4">
        <f t="shared" si="188"/>
        <v>0</v>
      </c>
      <c r="Z488" s="4">
        <f t="shared" si="179"/>
        <v>0</v>
      </c>
      <c r="AA488" s="4" t="e">
        <f t="shared" si="189"/>
        <v>#VALUE!</v>
      </c>
      <c r="AB488" s="4" t="e">
        <f t="shared" si="190"/>
        <v>#VALUE!</v>
      </c>
      <c r="AC488" s="4" t="e">
        <f t="shared" si="182"/>
        <v>#VALUE!</v>
      </c>
      <c r="AD488" s="4" t="e">
        <f t="shared" si="191"/>
        <v>#VALUE!</v>
      </c>
      <c r="AE488" s="4" t="e">
        <f t="shared" si="183"/>
        <v>#VALUE!</v>
      </c>
      <c r="AF488" s="4" t="e">
        <f t="shared" si="192"/>
        <v>#VALUE!</v>
      </c>
      <c r="AG488" s="4" t="e">
        <f t="shared" si="193"/>
        <v>#VALUE!</v>
      </c>
      <c r="AH488" s="4" t="e">
        <f t="shared" si="194"/>
        <v>#VALUE!</v>
      </c>
      <c r="AI488" s="4" t="e">
        <f t="shared" si="195"/>
        <v>#VALUE!</v>
      </c>
      <c r="AJ488" s="4" t="e">
        <f t="shared" si="196"/>
        <v>#VALUE!</v>
      </c>
      <c r="AK488" s="4" t="e">
        <f t="shared" si="197"/>
        <v>#VALUE!</v>
      </c>
      <c r="AL488" s="4" t="e">
        <f t="shared" si="198"/>
        <v>#VALUE!</v>
      </c>
    </row>
    <row r="489" spans="1:38" ht="13.8" thickBot="1" x14ac:dyDescent="0.3">
      <c r="A489" s="350"/>
      <c r="B489" s="351"/>
      <c r="C489" s="351"/>
      <c r="D489" s="560"/>
      <c r="E489" s="561"/>
      <c r="F489" s="351"/>
      <c r="G489" s="354"/>
      <c r="H489" s="357"/>
      <c r="I489" s="353"/>
      <c r="J489" s="354"/>
      <c r="K489" s="65"/>
      <c r="L489" s="61" t="str">
        <f t="shared" si="175"/>
        <v/>
      </c>
      <c r="M489" s="4" t="str">
        <f t="shared" si="176"/>
        <v/>
      </c>
      <c r="N489" s="4" t="str">
        <f>IF(U489&lt;MIN($D$5,$D$10),"",INDEX($U$35:$Z480,1,B489+1))</f>
        <v/>
      </c>
      <c r="O489" s="5" t="str">
        <f t="shared" si="177"/>
        <v/>
      </c>
      <c r="P489" s="5">
        <f t="shared" si="184"/>
        <v>0</v>
      </c>
      <c r="Q489" s="351"/>
      <c r="R489" s="351"/>
      <c r="S489" s="19" t="str">
        <f t="shared" si="180"/>
        <v/>
      </c>
      <c r="T489" s="62" t="str">
        <f t="shared" si="181"/>
        <v/>
      </c>
      <c r="U489" s="25">
        <f t="shared" si="185"/>
        <v>0</v>
      </c>
      <c r="V489" s="21">
        <f t="shared" si="186"/>
        <v>0</v>
      </c>
      <c r="W489" s="4" t="str">
        <f t="shared" si="187"/>
        <v/>
      </c>
      <c r="X489" s="4" t="e">
        <f t="shared" si="178"/>
        <v>#VALUE!</v>
      </c>
      <c r="Y489" s="4">
        <f t="shared" si="188"/>
        <v>0</v>
      </c>
      <c r="Z489" s="4">
        <f t="shared" si="179"/>
        <v>0</v>
      </c>
      <c r="AA489" s="4" t="e">
        <f t="shared" si="189"/>
        <v>#VALUE!</v>
      </c>
      <c r="AB489" s="4" t="e">
        <f t="shared" si="190"/>
        <v>#VALUE!</v>
      </c>
      <c r="AC489" s="4" t="e">
        <f t="shared" si="182"/>
        <v>#VALUE!</v>
      </c>
      <c r="AD489" s="4" t="e">
        <f t="shared" si="191"/>
        <v>#VALUE!</v>
      </c>
      <c r="AE489" s="4" t="e">
        <f t="shared" si="183"/>
        <v>#VALUE!</v>
      </c>
      <c r="AF489" s="4" t="e">
        <f t="shared" si="192"/>
        <v>#VALUE!</v>
      </c>
      <c r="AG489" s="4" t="e">
        <f t="shared" si="193"/>
        <v>#VALUE!</v>
      </c>
      <c r="AH489" s="4" t="e">
        <f t="shared" si="194"/>
        <v>#VALUE!</v>
      </c>
      <c r="AI489" s="4" t="e">
        <f t="shared" si="195"/>
        <v>#VALUE!</v>
      </c>
      <c r="AJ489" s="4" t="e">
        <f t="shared" si="196"/>
        <v>#VALUE!</v>
      </c>
      <c r="AK489" s="4" t="e">
        <f t="shared" si="197"/>
        <v>#VALUE!</v>
      </c>
      <c r="AL489" s="4" t="e">
        <f t="shared" si="198"/>
        <v>#VALUE!</v>
      </c>
    </row>
    <row r="490" spans="1:38" ht="13.8" thickBot="1" x14ac:dyDescent="0.3">
      <c r="A490" s="350"/>
      <c r="B490" s="351"/>
      <c r="C490" s="351"/>
      <c r="D490" s="560"/>
      <c r="E490" s="561"/>
      <c r="F490" s="351"/>
      <c r="G490" s="354"/>
      <c r="H490" s="357"/>
      <c r="I490" s="353"/>
      <c r="J490" s="354"/>
      <c r="K490" s="65"/>
      <c r="L490" s="61" t="str">
        <f t="shared" si="175"/>
        <v/>
      </c>
      <c r="M490" s="4" t="str">
        <f t="shared" si="176"/>
        <v/>
      </c>
      <c r="N490" s="4" t="str">
        <f>IF(U490&lt;MIN($D$5,$D$10),"",INDEX($U$35:$Z481,1,B490+1))</f>
        <v/>
      </c>
      <c r="O490" s="5" t="str">
        <f t="shared" si="177"/>
        <v/>
      </c>
      <c r="P490" s="5">
        <f t="shared" si="184"/>
        <v>0</v>
      </c>
      <c r="Q490" s="351"/>
      <c r="R490" s="351"/>
      <c r="S490" s="19" t="str">
        <f t="shared" si="180"/>
        <v/>
      </c>
      <c r="T490" s="62" t="str">
        <f t="shared" si="181"/>
        <v/>
      </c>
      <c r="U490" s="25">
        <f t="shared" si="185"/>
        <v>0</v>
      </c>
      <c r="V490" s="21">
        <f t="shared" si="186"/>
        <v>0</v>
      </c>
      <c r="W490" s="4" t="str">
        <f t="shared" si="187"/>
        <v/>
      </c>
      <c r="X490" s="4" t="e">
        <f t="shared" si="178"/>
        <v>#VALUE!</v>
      </c>
      <c r="Y490" s="4">
        <f t="shared" si="188"/>
        <v>0</v>
      </c>
      <c r="Z490" s="4">
        <f t="shared" si="179"/>
        <v>0</v>
      </c>
      <c r="AA490" s="4" t="e">
        <f t="shared" si="189"/>
        <v>#VALUE!</v>
      </c>
      <c r="AB490" s="4" t="e">
        <f t="shared" si="190"/>
        <v>#VALUE!</v>
      </c>
      <c r="AC490" s="4" t="e">
        <f t="shared" si="182"/>
        <v>#VALUE!</v>
      </c>
      <c r="AD490" s="4" t="e">
        <f t="shared" si="191"/>
        <v>#VALUE!</v>
      </c>
      <c r="AE490" s="4" t="e">
        <f t="shared" si="183"/>
        <v>#VALUE!</v>
      </c>
      <c r="AF490" s="4" t="e">
        <f t="shared" si="192"/>
        <v>#VALUE!</v>
      </c>
      <c r="AG490" s="4" t="e">
        <f t="shared" si="193"/>
        <v>#VALUE!</v>
      </c>
      <c r="AH490" s="4" t="e">
        <f t="shared" si="194"/>
        <v>#VALUE!</v>
      </c>
      <c r="AI490" s="4" t="e">
        <f t="shared" si="195"/>
        <v>#VALUE!</v>
      </c>
      <c r="AJ490" s="4" t="e">
        <f t="shared" si="196"/>
        <v>#VALUE!</v>
      </c>
      <c r="AK490" s="4" t="e">
        <f t="shared" si="197"/>
        <v>#VALUE!</v>
      </c>
      <c r="AL490" s="4" t="e">
        <f t="shared" si="198"/>
        <v>#VALUE!</v>
      </c>
    </row>
    <row r="491" spans="1:38" ht="13.8" thickBot="1" x14ac:dyDescent="0.3">
      <c r="A491" s="350"/>
      <c r="B491" s="351"/>
      <c r="C491" s="351"/>
      <c r="D491" s="560"/>
      <c r="E491" s="561"/>
      <c r="F491" s="351"/>
      <c r="G491" s="354"/>
      <c r="H491" s="357"/>
      <c r="I491" s="353"/>
      <c r="J491" s="354"/>
      <c r="K491" s="65"/>
      <c r="L491" s="61" t="str">
        <f t="shared" si="175"/>
        <v/>
      </c>
      <c r="M491" s="4" t="str">
        <f t="shared" si="176"/>
        <v/>
      </c>
      <c r="N491" s="4" t="str">
        <f>IF(U491&lt;MIN($D$5,$D$10),"",INDEX($U$35:$Z482,1,B491+1))</f>
        <v/>
      </c>
      <c r="O491" s="5" t="str">
        <f t="shared" si="177"/>
        <v/>
      </c>
      <c r="P491" s="5">
        <f t="shared" si="184"/>
        <v>0</v>
      </c>
      <c r="Q491" s="351"/>
      <c r="R491" s="351"/>
      <c r="S491" s="19" t="str">
        <f t="shared" si="180"/>
        <v/>
      </c>
      <c r="T491" s="62" t="str">
        <f t="shared" si="181"/>
        <v/>
      </c>
      <c r="U491" s="25">
        <f t="shared" si="185"/>
        <v>0</v>
      </c>
      <c r="V491" s="21">
        <f t="shared" si="186"/>
        <v>0</v>
      </c>
      <c r="W491" s="4" t="str">
        <f t="shared" si="187"/>
        <v/>
      </c>
      <c r="X491" s="4" t="e">
        <f t="shared" si="178"/>
        <v>#VALUE!</v>
      </c>
      <c r="Y491" s="4">
        <f t="shared" si="188"/>
        <v>0</v>
      </c>
      <c r="Z491" s="4">
        <f t="shared" si="179"/>
        <v>0</v>
      </c>
      <c r="AA491" s="4" t="e">
        <f t="shared" si="189"/>
        <v>#VALUE!</v>
      </c>
      <c r="AB491" s="4" t="e">
        <f t="shared" si="190"/>
        <v>#VALUE!</v>
      </c>
      <c r="AC491" s="4" t="e">
        <f t="shared" si="182"/>
        <v>#VALUE!</v>
      </c>
      <c r="AD491" s="4" t="e">
        <f t="shared" si="191"/>
        <v>#VALUE!</v>
      </c>
      <c r="AE491" s="4" t="e">
        <f t="shared" si="183"/>
        <v>#VALUE!</v>
      </c>
      <c r="AF491" s="4" t="e">
        <f t="shared" si="192"/>
        <v>#VALUE!</v>
      </c>
      <c r="AG491" s="4" t="e">
        <f t="shared" si="193"/>
        <v>#VALUE!</v>
      </c>
      <c r="AH491" s="4" t="e">
        <f t="shared" si="194"/>
        <v>#VALUE!</v>
      </c>
      <c r="AI491" s="4" t="e">
        <f t="shared" si="195"/>
        <v>#VALUE!</v>
      </c>
      <c r="AJ491" s="4" t="e">
        <f t="shared" si="196"/>
        <v>#VALUE!</v>
      </c>
      <c r="AK491" s="4" t="e">
        <f t="shared" si="197"/>
        <v>#VALUE!</v>
      </c>
      <c r="AL491" s="4" t="e">
        <f t="shared" si="198"/>
        <v>#VALUE!</v>
      </c>
    </row>
    <row r="492" spans="1:38" ht="13.8" thickBot="1" x14ac:dyDescent="0.3">
      <c r="A492" s="350"/>
      <c r="B492" s="351"/>
      <c r="C492" s="351"/>
      <c r="D492" s="560"/>
      <c r="E492" s="561"/>
      <c r="F492" s="351"/>
      <c r="G492" s="354"/>
      <c r="H492" s="357"/>
      <c r="I492" s="353"/>
      <c r="J492" s="354"/>
      <c r="K492" s="65"/>
      <c r="L492" s="61" t="str">
        <f t="shared" si="175"/>
        <v/>
      </c>
      <c r="M492" s="4" t="str">
        <f t="shared" si="176"/>
        <v/>
      </c>
      <c r="N492" s="4" t="str">
        <f>IF(U492&lt;MIN($D$5,$D$10),"",INDEX($U$35:$Z483,1,B492+1))</f>
        <v/>
      </c>
      <c r="O492" s="5" t="str">
        <f t="shared" si="177"/>
        <v/>
      </c>
      <c r="P492" s="5">
        <f t="shared" si="184"/>
        <v>0</v>
      </c>
      <c r="Q492" s="351"/>
      <c r="R492" s="351"/>
      <c r="S492" s="19" t="str">
        <f t="shared" si="180"/>
        <v/>
      </c>
      <c r="T492" s="62" t="str">
        <f t="shared" si="181"/>
        <v/>
      </c>
      <c r="U492" s="25">
        <f t="shared" si="185"/>
        <v>0</v>
      </c>
      <c r="V492" s="21">
        <f t="shared" si="186"/>
        <v>0</v>
      </c>
      <c r="W492" s="4" t="str">
        <f t="shared" si="187"/>
        <v/>
      </c>
      <c r="X492" s="4" t="e">
        <f t="shared" si="178"/>
        <v>#VALUE!</v>
      </c>
      <c r="Y492" s="4">
        <f t="shared" si="188"/>
        <v>0</v>
      </c>
      <c r="Z492" s="4">
        <f t="shared" si="179"/>
        <v>0</v>
      </c>
      <c r="AA492" s="4" t="e">
        <f t="shared" si="189"/>
        <v>#VALUE!</v>
      </c>
      <c r="AB492" s="4" t="e">
        <f t="shared" si="190"/>
        <v>#VALUE!</v>
      </c>
      <c r="AC492" s="4" t="e">
        <f t="shared" si="182"/>
        <v>#VALUE!</v>
      </c>
      <c r="AD492" s="4" t="e">
        <f t="shared" si="191"/>
        <v>#VALUE!</v>
      </c>
      <c r="AE492" s="4" t="e">
        <f t="shared" si="183"/>
        <v>#VALUE!</v>
      </c>
      <c r="AF492" s="4" t="e">
        <f t="shared" si="192"/>
        <v>#VALUE!</v>
      </c>
      <c r="AG492" s="4" t="e">
        <f t="shared" si="193"/>
        <v>#VALUE!</v>
      </c>
      <c r="AH492" s="4" t="e">
        <f t="shared" si="194"/>
        <v>#VALUE!</v>
      </c>
      <c r="AI492" s="4" t="e">
        <f t="shared" si="195"/>
        <v>#VALUE!</v>
      </c>
      <c r="AJ492" s="4" t="e">
        <f t="shared" si="196"/>
        <v>#VALUE!</v>
      </c>
      <c r="AK492" s="4" t="e">
        <f t="shared" si="197"/>
        <v>#VALUE!</v>
      </c>
      <c r="AL492" s="4" t="e">
        <f t="shared" si="198"/>
        <v>#VALUE!</v>
      </c>
    </row>
    <row r="493" spans="1:38" ht="13.8" thickBot="1" x14ac:dyDescent="0.3">
      <c r="A493" s="350"/>
      <c r="B493" s="351"/>
      <c r="C493" s="351"/>
      <c r="D493" s="560"/>
      <c r="E493" s="561"/>
      <c r="F493" s="351"/>
      <c r="G493" s="354"/>
      <c r="H493" s="357"/>
      <c r="I493" s="353"/>
      <c r="J493" s="354"/>
      <c r="K493" s="65"/>
      <c r="L493" s="61" t="str">
        <f t="shared" si="175"/>
        <v/>
      </c>
      <c r="M493" s="4" t="str">
        <f t="shared" si="176"/>
        <v/>
      </c>
      <c r="N493" s="4" t="str">
        <f>IF(U493&lt;MIN($D$5,$D$10),"",INDEX($U$35:$Z484,1,B493+1))</f>
        <v/>
      </c>
      <c r="O493" s="5" t="str">
        <f t="shared" si="177"/>
        <v/>
      </c>
      <c r="P493" s="5">
        <f t="shared" si="184"/>
        <v>0</v>
      </c>
      <c r="Q493" s="351"/>
      <c r="R493" s="351"/>
      <c r="S493" s="19" t="str">
        <f t="shared" si="180"/>
        <v/>
      </c>
      <c r="T493" s="62" t="str">
        <f t="shared" si="181"/>
        <v/>
      </c>
      <c r="U493" s="25">
        <f t="shared" si="185"/>
        <v>0</v>
      </c>
      <c r="V493" s="21">
        <f t="shared" si="186"/>
        <v>0</v>
      </c>
      <c r="W493" s="4" t="str">
        <f t="shared" si="187"/>
        <v/>
      </c>
      <c r="X493" s="4" t="e">
        <f t="shared" si="178"/>
        <v>#VALUE!</v>
      </c>
      <c r="Y493" s="4">
        <f t="shared" si="188"/>
        <v>0</v>
      </c>
      <c r="Z493" s="4">
        <f t="shared" si="179"/>
        <v>0</v>
      </c>
      <c r="AA493" s="4" t="e">
        <f t="shared" si="189"/>
        <v>#VALUE!</v>
      </c>
      <c r="AB493" s="4" t="e">
        <f t="shared" si="190"/>
        <v>#VALUE!</v>
      </c>
      <c r="AC493" s="4" t="e">
        <f t="shared" si="182"/>
        <v>#VALUE!</v>
      </c>
      <c r="AD493" s="4" t="e">
        <f t="shared" si="191"/>
        <v>#VALUE!</v>
      </c>
      <c r="AE493" s="4" t="e">
        <f t="shared" si="183"/>
        <v>#VALUE!</v>
      </c>
      <c r="AF493" s="4" t="e">
        <f t="shared" si="192"/>
        <v>#VALUE!</v>
      </c>
      <c r="AG493" s="4" t="e">
        <f t="shared" si="193"/>
        <v>#VALUE!</v>
      </c>
      <c r="AH493" s="4" t="e">
        <f t="shared" si="194"/>
        <v>#VALUE!</v>
      </c>
      <c r="AI493" s="4" t="e">
        <f t="shared" si="195"/>
        <v>#VALUE!</v>
      </c>
      <c r="AJ493" s="4" t="e">
        <f t="shared" si="196"/>
        <v>#VALUE!</v>
      </c>
      <c r="AK493" s="4" t="e">
        <f t="shared" si="197"/>
        <v>#VALUE!</v>
      </c>
      <c r="AL493" s="4" t="e">
        <f t="shared" si="198"/>
        <v>#VALUE!</v>
      </c>
    </row>
    <row r="494" spans="1:38" ht="13.8" thickBot="1" x14ac:dyDescent="0.3">
      <c r="A494" s="350"/>
      <c r="B494" s="351"/>
      <c r="C494" s="351"/>
      <c r="D494" s="560"/>
      <c r="E494" s="561"/>
      <c r="F494" s="351"/>
      <c r="G494" s="354"/>
      <c r="H494" s="357"/>
      <c r="I494" s="353"/>
      <c r="J494" s="354"/>
      <c r="K494" s="65"/>
      <c r="L494" s="61" t="str">
        <f t="shared" si="175"/>
        <v/>
      </c>
      <c r="M494" s="4" t="str">
        <f t="shared" si="176"/>
        <v/>
      </c>
      <c r="N494" s="4" t="str">
        <f>IF(U494&lt;MIN($D$5,$D$10),"",INDEX($U$35:$Z485,1,B494+1))</f>
        <v/>
      </c>
      <c r="O494" s="5" t="str">
        <f t="shared" si="177"/>
        <v/>
      </c>
      <c r="P494" s="5">
        <f t="shared" si="184"/>
        <v>0</v>
      </c>
      <c r="Q494" s="351"/>
      <c r="R494" s="351"/>
      <c r="S494" s="19" t="str">
        <f t="shared" si="180"/>
        <v/>
      </c>
      <c r="T494" s="62" t="str">
        <f t="shared" si="181"/>
        <v/>
      </c>
      <c r="U494" s="25">
        <f t="shared" si="185"/>
        <v>0</v>
      </c>
      <c r="V494" s="21">
        <f t="shared" si="186"/>
        <v>0</v>
      </c>
      <c r="W494" s="4" t="str">
        <f t="shared" si="187"/>
        <v/>
      </c>
      <c r="X494" s="4" t="e">
        <f t="shared" si="178"/>
        <v>#VALUE!</v>
      </c>
      <c r="Y494" s="4">
        <f t="shared" si="188"/>
        <v>0</v>
      </c>
      <c r="Z494" s="4">
        <f t="shared" si="179"/>
        <v>0</v>
      </c>
      <c r="AA494" s="4" t="e">
        <f t="shared" si="189"/>
        <v>#VALUE!</v>
      </c>
      <c r="AB494" s="4" t="e">
        <f t="shared" si="190"/>
        <v>#VALUE!</v>
      </c>
      <c r="AC494" s="4" t="e">
        <f t="shared" si="182"/>
        <v>#VALUE!</v>
      </c>
      <c r="AD494" s="4" t="e">
        <f t="shared" si="191"/>
        <v>#VALUE!</v>
      </c>
      <c r="AE494" s="4" t="e">
        <f t="shared" si="183"/>
        <v>#VALUE!</v>
      </c>
      <c r="AF494" s="4" t="e">
        <f t="shared" si="192"/>
        <v>#VALUE!</v>
      </c>
      <c r="AG494" s="4" t="e">
        <f t="shared" si="193"/>
        <v>#VALUE!</v>
      </c>
      <c r="AH494" s="4" t="e">
        <f t="shared" si="194"/>
        <v>#VALUE!</v>
      </c>
      <c r="AI494" s="4" t="e">
        <f t="shared" si="195"/>
        <v>#VALUE!</v>
      </c>
      <c r="AJ494" s="4" t="e">
        <f t="shared" si="196"/>
        <v>#VALUE!</v>
      </c>
      <c r="AK494" s="4" t="e">
        <f t="shared" si="197"/>
        <v>#VALUE!</v>
      </c>
      <c r="AL494" s="4" t="e">
        <f t="shared" si="198"/>
        <v>#VALUE!</v>
      </c>
    </row>
    <row r="495" spans="1:38" ht="13.8" thickBot="1" x14ac:dyDescent="0.3">
      <c r="A495" s="350"/>
      <c r="B495" s="351"/>
      <c r="C495" s="351"/>
      <c r="D495" s="560"/>
      <c r="E495" s="561"/>
      <c r="F495" s="351"/>
      <c r="G495" s="354"/>
      <c r="H495" s="357"/>
      <c r="I495" s="353"/>
      <c r="J495" s="354"/>
      <c r="K495" s="65"/>
      <c r="L495" s="61" t="str">
        <f t="shared" si="175"/>
        <v/>
      </c>
      <c r="M495" s="4" t="str">
        <f t="shared" si="176"/>
        <v/>
      </c>
      <c r="N495" s="4" t="str">
        <f>IF(U495&lt;MIN($D$5,$D$10),"",INDEX($U$35:$Z486,1,B495+1))</f>
        <v/>
      </c>
      <c r="O495" s="5" t="str">
        <f t="shared" si="177"/>
        <v/>
      </c>
      <c r="P495" s="5">
        <f t="shared" si="184"/>
        <v>0</v>
      </c>
      <c r="Q495" s="351"/>
      <c r="R495" s="351"/>
      <c r="S495" s="19" t="str">
        <f t="shared" si="180"/>
        <v/>
      </c>
      <c r="T495" s="62" t="str">
        <f t="shared" si="181"/>
        <v/>
      </c>
      <c r="U495" s="25">
        <f t="shared" si="185"/>
        <v>0</v>
      </c>
      <c r="V495" s="21">
        <f t="shared" si="186"/>
        <v>0</v>
      </c>
      <c r="W495" s="4" t="str">
        <f t="shared" si="187"/>
        <v/>
      </c>
      <c r="X495" s="4" t="e">
        <f t="shared" si="178"/>
        <v>#VALUE!</v>
      </c>
      <c r="Y495" s="4">
        <f t="shared" si="188"/>
        <v>0</v>
      </c>
      <c r="Z495" s="4">
        <f t="shared" si="179"/>
        <v>0</v>
      </c>
      <c r="AA495" s="4" t="e">
        <f t="shared" si="189"/>
        <v>#VALUE!</v>
      </c>
      <c r="AB495" s="4" t="e">
        <f t="shared" si="190"/>
        <v>#VALUE!</v>
      </c>
      <c r="AC495" s="4" t="e">
        <f t="shared" si="182"/>
        <v>#VALUE!</v>
      </c>
      <c r="AD495" s="4" t="e">
        <f t="shared" si="191"/>
        <v>#VALUE!</v>
      </c>
      <c r="AE495" s="4" t="e">
        <f t="shared" si="183"/>
        <v>#VALUE!</v>
      </c>
      <c r="AF495" s="4" t="e">
        <f t="shared" si="192"/>
        <v>#VALUE!</v>
      </c>
      <c r="AG495" s="4" t="e">
        <f t="shared" si="193"/>
        <v>#VALUE!</v>
      </c>
      <c r="AH495" s="4" t="e">
        <f t="shared" si="194"/>
        <v>#VALUE!</v>
      </c>
      <c r="AI495" s="4" t="e">
        <f t="shared" si="195"/>
        <v>#VALUE!</v>
      </c>
      <c r="AJ495" s="4" t="e">
        <f t="shared" si="196"/>
        <v>#VALUE!</v>
      </c>
      <c r="AK495" s="4" t="e">
        <f t="shared" si="197"/>
        <v>#VALUE!</v>
      </c>
      <c r="AL495" s="4" t="e">
        <f t="shared" si="198"/>
        <v>#VALUE!</v>
      </c>
    </row>
    <row r="496" spans="1:38" ht="13.8" thickBot="1" x14ac:dyDescent="0.3">
      <c r="A496" s="350"/>
      <c r="B496" s="351"/>
      <c r="C496" s="351"/>
      <c r="D496" s="560"/>
      <c r="E496" s="561"/>
      <c r="F496" s="351"/>
      <c r="G496" s="354"/>
      <c r="H496" s="357"/>
      <c r="I496" s="353"/>
      <c r="J496" s="354"/>
      <c r="K496" s="65"/>
      <c r="L496" s="61" t="str">
        <f t="shared" si="175"/>
        <v/>
      </c>
      <c r="M496" s="4" t="str">
        <f t="shared" si="176"/>
        <v/>
      </c>
      <c r="N496" s="4" t="str">
        <f>IF(U496&lt;MIN($D$5,$D$10),"",INDEX($U$35:$Z487,1,B496+1))</f>
        <v/>
      </c>
      <c r="O496" s="5" t="str">
        <f t="shared" si="177"/>
        <v/>
      </c>
      <c r="P496" s="5">
        <f t="shared" si="184"/>
        <v>0</v>
      </c>
      <c r="Q496" s="351"/>
      <c r="R496" s="351"/>
      <c r="S496" s="19" t="str">
        <f t="shared" si="180"/>
        <v/>
      </c>
      <c r="T496" s="62" t="str">
        <f t="shared" si="181"/>
        <v/>
      </c>
      <c r="U496" s="25">
        <f t="shared" si="185"/>
        <v>0</v>
      </c>
      <c r="V496" s="21">
        <f t="shared" si="186"/>
        <v>0</v>
      </c>
      <c r="W496" s="4" t="str">
        <f t="shared" si="187"/>
        <v/>
      </c>
      <c r="X496" s="4" t="e">
        <f t="shared" si="178"/>
        <v>#VALUE!</v>
      </c>
      <c r="Y496" s="4">
        <f t="shared" si="188"/>
        <v>0</v>
      </c>
      <c r="Z496" s="4">
        <f t="shared" si="179"/>
        <v>0</v>
      </c>
      <c r="AA496" s="4" t="e">
        <f t="shared" si="189"/>
        <v>#VALUE!</v>
      </c>
      <c r="AB496" s="4" t="e">
        <f t="shared" si="190"/>
        <v>#VALUE!</v>
      </c>
      <c r="AC496" s="4" t="e">
        <f t="shared" si="182"/>
        <v>#VALUE!</v>
      </c>
      <c r="AD496" s="4" t="e">
        <f t="shared" si="191"/>
        <v>#VALUE!</v>
      </c>
      <c r="AE496" s="4" t="e">
        <f t="shared" si="183"/>
        <v>#VALUE!</v>
      </c>
      <c r="AF496" s="4" t="e">
        <f t="shared" si="192"/>
        <v>#VALUE!</v>
      </c>
      <c r="AG496" s="4" t="e">
        <f t="shared" si="193"/>
        <v>#VALUE!</v>
      </c>
      <c r="AH496" s="4" t="e">
        <f t="shared" si="194"/>
        <v>#VALUE!</v>
      </c>
      <c r="AI496" s="4" t="e">
        <f t="shared" si="195"/>
        <v>#VALUE!</v>
      </c>
      <c r="AJ496" s="4" t="e">
        <f t="shared" si="196"/>
        <v>#VALUE!</v>
      </c>
      <c r="AK496" s="4" t="e">
        <f t="shared" si="197"/>
        <v>#VALUE!</v>
      </c>
      <c r="AL496" s="4" t="e">
        <f t="shared" si="198"/>
        <v>#VALUE!</v>
      </c>
    </row>
    <row r="497" spans="1:38" ht="13.8" thickBot="1" x14ac:dyDescent="0.3">
      <c r="A497" s="350"/>
      <c r="B497" s="351"/>
      <c r="C497" s="351"/>
      <c r="D497" s="560"/>
      <c r="E497" s="561"/>
      <c r="F497" s="351"/>
      <c r="G497" s="354"/>
      <c r="H497" s="357"/>
      <c r="I497" s="353"/>
      <c r="J497" s="354"/>
      <c r="K497" s="65"/>
      <c r="L497" s="61" t="str">
        <f t="shared" si="175"/>
        <v/>
      </c>
      <c r="M497" s="4" t="str">
        <f t="shared" si="176"/>
        <v/>
      </c>
      <c r="N497" s="4" t="str">
        <f>IF(U497&lt;MIN($D$5,$D$10),"",INDEX($U$35:$Z488,1,B497+1))</f>
        <v/>
      </c>
      <c r="O497" s="5" t="str">
        <f t="shared" si="177"/>
        <v/>
      </c>
      <c r="P497" s="5">
        <f t="shared" si="184"/>
        <v>0</v>
      </c>
      <c r="Q497" s="351"/>
      <c r="R497" s="351"/>
      <c r="S497" s="19" t="str">
        <f t="shared" si="180"/>
        <v/>
      </c>
      <c r="T497" s="62" t="str">
        <f t="shared" si="181"/>
        <v/>
      </c>
      <c r="U497" s="25">
        <f t="shared" si="185"/>
        <v>0</v>
      </c>
      <c r="V497" s="21">
        <f t="shared" si="186"/>
        <v>0</v>
      </c>
      <c r="W497" s="4" t="str">
        <f t="shared" si="187"/>
        <v/>
      </c>
      <c r="X497" s="4" t="e">
        <f t="shared" si="178"/>
        <v>#VALUE!</v>
      </c>
      <c r="Y497" s="4">
        <f t="shared" si="188"/>
        <v>0</v>
      </c>
      <c r="Z497" s="4">
        <f t="shared" si="179"/>
        <v>0</v>
      </c>
      <c r="AA497" s="4" t="e">
        <f t="shared" si="189"/>
        <v>#VALUE!</v>
      </c>
      <c r="AB497" s="4" t="e">
        <f t="shared" si="190"/>
        <v>#VALUE!</v>
      </c>
      <c r="AC497" s="4" t="e">
        <f t="shared" si="182"/>
        <v>#VALUE!</v>
      </c>
      <c r="AD497" s="4" t="e">
        <f t="shared" si="191"/>
        <v>#VALUE!</v>
      </c>
      <c r="AE497" s="4" t="e">
        <f t="shared" si="183"/>
        <v>#VALUE!</v>
      </c>
      <c r="AF497" s="4" t="e">
        <f t="shared" si="192"/>
        <v>#VALUE!</v>
      </c>
      <c r="AG497" s="4" t="e">
        <f t="shared" si="193"/>
        <v>#VALUE!</v>
      </c>
      <c r="AH497" s="4" t="e">
        <f t="shared" si="194"/>
        <v>#VALUE!</v>
      </c>
      <c r="AI497" s="4" t="e">
        <f t="shared" si="195"/>
        <v>#VALUE!</v>
      </c>
      <c r="AJ497" s="4" t="e">
        <f t="shared" si="196"/>
        <v>#VALUE!</v>
      </c>
      <c r="AK497" s="4" t="e">
        <f t="shared" si="197"/>
        <v>#VALUE!</v>
      </c>
      <c r="AL497" s="4" t="e">
        <f t="shared" si="198"/>
        <v>#VALUE!</v>
      </c>
    </row>
    <row r="498" spans="1:38" ht="13.8" thickBot="1" x14ac:dyDescent="0.3">
      <c r="A498" s="350"/>
      <c r="B498" s="351"/>
      <c r="C498" s="351"/>
      <c r="D498" s="560"/>
      <c r="E498" s="561"/>
      <c r="F498" s="351"/>
      <c r="G498" s="354"/>
      <c r="H498" s="357"/>
      <c r="I498" s="353"/>
      <c r="J498" s="354"/>
      <c r="K498" s="65"/>
      <c r="L498" s="61" t="str">
        <f t="shared" si="175"/>
        <v/>
      </c>
      <c r="M498" s="4" t="str">
        <f t="shared" si="176"/>
        <v/>
      </c>
      <c r="N498" s="4" t="str">
        <f>IF(U498&lt;MIN($D$5,$D$10),"",INDEX($U$35:$Z489,1,B498+1))</f>
        <v/>
      </c>
      <c r="O498" s="5" t="str">
        <f t="shared" si="177"/>
        <v/>
      </c>
      <c r="P498" s="5">
        <f t="shared" si="184"/>
        <v>0</v>
      </c>
      <c r="Q498" s="351"/>
      <c r="R498" s="351"/>
      <c r="S498" s="19" t="str">
        <f t="shared" si="180"/>
        <v/>
      </c>
      <c r="T498" s="62" t="str">
        <f t="shared" si="181"/>
        <v/>
      </c>
      <c r="U498" s="25">
        <f t="shared" si="185"/>
        <v>0</v>
      </c>
      <c r="V498" s="21">
        <f t="shared" si="186"/>
        <v>0</v>
      </c>
      <c r="W498" s="4" t="str">
        <f t="shared" si="187"/>
        <v/>
      </c>
      <c r="X498" s="4" t="e">
        <f t="shared" si="178"/>
        <v>#VALUE!</v>
      </c>
      <c r="Y498" s="4">
        <f t="shared" si="188"/>
        <v>0</v>
      </c>
      <c r="Z498" s="4">
        <f t="shared" si="179"/>
        <v>0</v>
      </c>
      <c r="AA498" s="4" t="e">
        <f t="shared" si="189"/>
        <v>#VALUE!</v>
      </c>
      <c r="AB498" s="4" t="e">
        <f t="shared" si="190"/>
        <v>#VALUE!</v>
      </c>
      <c r="AC498" s="4" t="e">
        <f t="shared" si="182"/>
        <v>#VALUE!</v>
      </c>
      <c r="AD498" s="4" t="e">
        <f t="shared" si="191"/>
        <v>#VALUE!</v>
      </c>
      <c r="AE498" s="4" t="e">
        <f t="shared" si="183"/>
        <v>#VALUE!</v>
      </c>
      <c r="AF498" s="4" t="e">
        <f t="shared" si="192"/>
        <v>#VALUE!</v>
      </c>
      <c r="AG498" s="4" t="e">
        <f t="shared" si="193"/>
        <v>#VALUE!</v>
      </c>
      <c r="AH498" s="4" t="e">
        <f t="shared" si="194"/>
        <v>#VALUE!</v>
      </c>
      <c r="AI498" s="4" t="e">
        <f t="shared" si="195"/>
        <v>#VALUE!</v>
      </c>
      <c r="AJ498" s="4" t="e">
        <f t="shared" si="196"/>
        <v>#VALUE!</v>
      </c>
      <c r="AK498" s="4" t="e">
        <f t="shared" si="197"/>
        <v>#VALUE!</v>
      </c>
      <c r="AL498" s="4" t="e">
        <f t="shared" si="198"/>
        <v>#VALUE!</v>
      </c>
    </row>
    <row r="499" spans="1:38" ht="13.8" thickBot="1" x14ac:dyDescent="0.3">
      <c r="A499" s="350"/>
      <c r="B499" s="351"/>
      <c r="C499" s="351"/>
      <c r="D499" s="560"/>
      <c r="E499" s="561"/>
      <c r="F499" s="351"/>
      <c r="G499" s="354"/>
      <c r="H499" s="357"/>
      <c r="I499" s="353"/>
      <c r="J499" s="354"/>
      <c r="K499" s="65"/>
      <c r="L499" s="61" t="str">
        <f t="shared" ref="L499:L550" si="199">IF(U499&lt;MIN($D$5,$D$10),"",IF(U499&gt;=$D$24,V499/INDEX($E$30:$L$30,1,F499),V499/INDEX($E$17:$L$17,1,F499)))</f>
        <v/>
      </c>
      <c r="M499" s="4" t="str">
        <f t="shared" ref="M499:M550" si="200">IF(U499&lt;MIN($D$5,$D$10),"",INDEX(AA499:AF499,1,S499))</f>
        <v/>
      </c>
      <c r="N499" s="4" t="str">
        <f>IF(U499&lt;MIN($D$5,$D$10),"",INDEX($U$35:$Z490,1,B499+1))</f>
        <v/>
      </c>
      <c r="O499" s="5" t="str">
        <f t="shared" ref="O499:O550" si="201">IF(U499&lt;MIN($D$5,$D$10),"",M499-N499)</f>
        <v/>
      </c>
      <c r="P499" s="5">
        <f t="shared" si="184"/>
        <v>0</v>
      </c>
      <c r="Q499" s="351"/>
      <c r="R499" s="351"/>
      <c r="S499" s="19" t="str">
        <f t="shared" si="180"/>
        <v/>
      </c>
      <c r="T499" s="62" t="str">
        <f t="shared" si="181"/>
        <v/>
      </c>
      <c r="U499" s="25">
        <f t="shared" si="185"/>
        <v>0</v>
      </c>
      <c r="V499" s="21">
        <f t="shared" si="186"/>
        <v>0</v>
      </c>
      <c r="W499" s="4" t="str">
        <f t="shared" si="187"/>
        <v/>
      </c>
      <c r="X499" s="4" t="e">
        <f t="shared" ref="X499:X550" si="202">IF(U499&gt;=$D$24,INDEX($F$22:$K$23,W499,B499+1),INDEX($F$8:$K$9,W499,B499+1))</f>
        <v>#VALUE!</v>
      </c>
      <c r="Y499" s="4">
        <f t="shared" si="188"/>
        <v>0</v>
      </c>
      <c r="Z499" s="4">
        <f t="shared" ref="Z499:Z550" si="203">INDEX($P$25:$P$30,B499+1,1)</f>
        <v>0</v>
      </c>
      <c r="AA499" s="4" t="e">
        <f t="shared" si="189"/>
        <v>#VALUE!</v>
      </c>
      <c r="AB499" s="4" t="e">
        <f t="shared" si="190"/>
        <v>#VALUE!</v>
      </c>
      <c r="AC499" s="4" t="e">
        <f t="shared" si="182"/>
        <v>#VALUE!</v>
      </c>
      <c r="AD499" s="4" t="e">
        <f t="shared" si="191"/>
        <v>#VALUE!</v>
      </c>
      <c r="AE499" s="4" t="e">
        <f t="shared" si="183"/>
        <v>#VALUE!</v>
      </c>
      <c r="AF499" s="4" t="e">
        <f t="shared" si="192"/>
        <v>#VALUE!</v>
      </c>
      <c r="AG499" s="4" t="e">
        <f t="shared" si="193"/>
        <v>#VALUE!</v>
      </c>
      <c r="AH499" s="4" t="e">
        <f t="shared" si="194"/>
        <v>#VALUE!</v>
      </c>
      <c r="AI499" s="4" t="e">
        <f t="shared" si="195"/>
        <v>#VALUE!</v>
      </c>
      <c r="AJ499" s="4" t="e">
        <f t="shared" si="196"/>
        <v>#VALUE!</v>
      </c>
      <c r="AK499" s="4" t="e">
        <f t="shared" si="197"/>
        <v>#VALUE!</v>
      </c>
      <c r="AL499" s="4" t="e">
        <f t="shared" si="198"/>
        <v>#VALUE!</v>
      </c>
    </row>
    <row r="500" spans="1:38" ht="13.8" thickBot="1" x14ac:dyDescent="0.3">
      <c r="A500" s="350"/>
      <c r="B500" s="351"/>
      <c r="C500" s="351"/>
      <c r="D500" s="560"/>
      <c r="E500" s="561"/>
      <c r="F500" s="351"/>
      <c r="G500" s="354"/>
      <c r="H500" s="357"/>
      <c r="I500" s="353"/>
      <c r="J500" s="354"/>
      <c r="K500" s="65"/>
      <c r="L500" s="61" t="str">
        <f t="shared" si="199"/>
        <v/>
      </c>
      <c r="M500" s="4" t="str">
        <f t="shared" si="200"/>
        <v/>
      </c>
      <c r="N500" s="4" t="str">
        <f>IF(U500&lt;MIN($D$5,$D$10),"",INDEX($U$35:$Z491,1,B500+1))</f>
        <v/>
      </c>
      <c r="O500" s="5" t="str">
        <f t="shared" si="201"/>
        <v/>
      </c>
      <c r="P500" s="5">
        <f t="shared" si="184"/>
        <v>0</v>
      </c>
      <c r="Q500" s="351"/>
      <c r="R500" s="351"/>
      <c r="S500" s="19" t="str">
        <f t="shared" ref="S500:S550" si="204">IF(K500="None or HCV",1,IF(AND(K500="LIHTC",Q500=0),2,IF(AND(K500="LIHTC",Q500&gt;0),3,IF(AND(OR(K500="PBS8",K500="LIHTC &amp; PBS8"),C500="low"),4,IF(AND(K500="LIHTC &amp; PBS8",C500="HIGH"),5,IF(AND(K500="PBS8",C500="HIGH"),6,""))))))</f>
        <v/>
      </c>
      <c r="T500" s="62" t="str">
        <f t="shared" ref="T500:T550" si="205">IF(U500=0,"",IF(U500&lt;MIN($D$5,$D$10),"Date Error",IF(INDEX(AG500:AL500,1,S500)&lt;&gt;"","Possible Rent Error","")))</f>
        <v/>
      </c>
      <c r="U500" s="25">
        <f t="shared" si="185"/>
        <v>0</v>
      </c>
      <c r="V500" s="21">
        <f t="shared" si="186"/>
        <v>0</v>
      </c>
      <c r="W500" s="4" t="str">
        <f t="shared" si="187"/>
        <v/>
      </c>
      <c r="X500" s="4" t="e">
        <f t="shared" si="202"/>
        <v>#VALUE!</v>
      </c>
      <c r="Y500" s="4">
        <f t="shared" si="188"/>
        <v>0</v>
      </c>
      <c r="Z500" s="4">
        <f t="shared" si="203"/>
        <v>0</v>
      </c>
      <c r="AA500" s="4" t="e">
        <f t="shared" si="189"/>
        <v>#VALUE!</v>
      </c>
      <c r="AB500" s="4" t="e">
        <f t="shared" si="190"/>
        <v>#VALUE!</v>
      </c>
      <c r="AC500" s="4" t="e">
        <f t="shared" ref="AC500:AC550" si="206">IF(N500+R500&gt;Y500,Y500,IF(N500+Q500+R500&gt;X500,X500,MAX(X500,Y500)))</f>
        <v>#VALUE!</v>
      </c>
      <c r="AD500" s="4" t="e">
        <f t="shared" si="191"/>
        <v>#VALUE!</v>
      </c>
      <c r="AE500" s="4" t="e">
        <f t="shared" ref="AE500:AE550" si="207">IF(N500+R500&gt;Y500,Y500,IF(N500+Q500+R500&gt;X500,X500,MAX(X500,Y500)))</f>
        <v>#VALUE!</v>
      </c>
      <c r="AF500" s="4" t="e">
        <f t="shared" si="192"/>
        <v>#VALUE!</v>
      </c>
      <c r="AG500" s="4" t="e">
        <f t="shared" si="193"/>
        <v>#VALUE!</v>
      </c>
      <c r="AH500" s="4" t="e">
        <f t="shared" si="194"/>
        <v>#VALUE!</v>
      </c>
      <c r="AI500" s="4" t="e">
        <f t="shared" si="195"/>
        <v>#VALUE!</v>
      </c>
      <c r="AJ500" s="4" t="e">
        <f t="shared" si="196"/>
        <v>#VALUE!</v>
      </c>
      <c r="AK500" s="4" t="e">
        <f t="shared" si="197"/>
        <v>#VALUE!</v>
      </c>
      <c r="AL500" s="4" t="e">
        <f t="shared" si="198"/>
        <v>#VALUE!</v>
      </c>
    </row>
    <row r="501" spans="1:38" ht="13.8" thickBot="1" x14ac:dyDescent="0.3">
      <c r="A501" s="350"/>
      <c r="B501" s="351"/>
      <c r="C501" s="351"/>
      <c r="D501" s="560"/>
      <c r="E501" s="561"/>
      <c r="F501" s="351"/>
      <c r="G501" s="354"/>
      <c r="H501" s="357"/>
      <c r="I501" s="353"/>
      <c r="J501" s="354"/>
      <c r="K501" s="65"/>
      <c r="L501" s="61" t="str">
        <f t="shared" si="199"/>
        <v/>
      </c>
      <c r="M501" s="4" t="str">
        <f t="shared" si="200"/>
        <v/>
      </c>
      <c r="N501" s="4" t="str">
        <f>IF(U501&lt;MIN($D$5,$D$10),"",INDEX($U$35:$Z492,1,B501+1))</f>
        <v/>
      </c>
      <c r="O501" s="5" t="str">
        <f t="shared" si="201"/>
        <v/>
      </c>
      <c r="P501" s="5">
        <f t="shared" si="184"/>
        <v>0</v>
      </c>
      <c r="Q501" s="351"/>
      <c r="R501" s="351"/>
      <c r="S501" s="19" t="str">
        <f t="shared" si="204"/>
        <v/>
      </c>
      <c r="T501" s="62" t="str">
        <f t="shared" si="205"/>
        <v/>
      </c>
      <c r="U501" s="25">
        <f t="shared" si="185"/>
        <v>0</v>
      </c>
      <c r="V501" s="21">
        <f t="shared" si="186"/>
        <v>0</v>
      </c>
      <c r="W501" s="4" t="str">
        <f t="shared" si="187"/>
        <v/>
      </c>
      <c r="X501" s="4" t="e">
        <f t="shared" si="202"/>
        <v>#VALUE!</v>
      </c>
      <c r="Y501" s="4">
        <f t="shared" si="188"/>
        <v>0</v>
      </c>
      <c r="Z501" s="4">
        <f t="shared" si="203"/>
        <v>0</v>
      </c>
      <c r="AA501" s="4" t="e">
        <f t="shared" si="189"/>
        <v>#VALUE!</v>
      </c>
      <c r="AB501" s="4" t="e">
        <f t="shared" si="190"/>
        <v>#VALUE!</v>
      </c>
      <c r="AC501" s="4" t="e">
        <f t="shared" si="206"/>
        <v>#VALUE!</v>
      </c>
      <c r="AD501" s="4" t="e">
        <f t="shared" si="191"/>
        <v>#VALUE!</v>
      </c>
      <c r="AE501" s="4" t="e">
        <f t="shared" si="207"/>
        <v>#VALUE!</v>
      </c>
      <c r="AF501" s="4" t="e">
        <f t="shared" si="192"/>
        <v>#VALUE!</v>
      </c>
      <c r="AG501" s="4" t="e">
        <f t="shared" si="193"/>
        <v>#VALUE!</v>
      </c>
      <c r="AH501" s="4" t="e">
        <f t="shared" si="194"/>
        <v>#VALUE!</v>
      </c>
      <c r="AI501" s="4" t="e">
        <f t="shared" si="195"/>
        <v>#VALUE!</v>
      </c>
      <c r="AJ501" s="4" t="e">
        <f t="shared" si="196"/>
        <v>#VALUE!</v>
      </c>
      <c r="AK501" s="4" t="e">
        <f t="shared" si="197"/>
        <v>#VALUE!</v>
      </c>
      <c r="AL501" s="4" t="e">
        <f t="shared" si="198"/>
        <v>#VALUE!</v>
      </c>
    </row>
    <row r="502" spans="1:38" ht="13.8" thickBot="1" x14ac:dyDescent="0.3">
      <c r="A502" s="350"/>
      <c r="B502" s="351"/>
      <c r="C502" s="351"/>
      <c r="D502" s="560"/>
      <c r="E502" s="561"/>
      <c r="F502" s="351"/>
      <c r="G502" s="354"/>
      <c r="H502" s="357"/>
      <c r="I502" s="353"/>
      <c r="J502" s="354"/>
      <c r="K502" s="65"/>
      <c r="L502" s="61" t="str">
        <f t="shared" si="199"/>
        <v/>
      </c>
      <c r="M502" s="4" t="str">
        <f t="shared" si="200"/>
        <v/>
      </c>
      <c r="N502" s="4" t="str">
        <f>IF(U502&lt;MIN($D$5,$D$10),"",INDEX($U$35:$Z493,1,B502+1))</f>
        <v/>
      </c>
      <c r="O502" s="5" t="str">
        <f t="shared" si="201"/>
        <v/>
      </c>
      <c r="P502" s="5">
        <f t="shared" si="184"/>
        <v>0</v>
      </c>
      <c r="Q502" s="351"/>
      <c r="R502" s="351"/>
      <c r="S502" s="19" t="str">
        <f t="shared" si="204"/>
        <v/>
      </c>
      <c r="T502" s="62" t="str">
        <f t="shared" si="205"/>
        <v/>
      </c>
      <c r="U502" s="25">
        <f t="shared" si="185"/>
        <v>0</v>
      </c>
      <c r="V502" s="21">
        <f t="shared" si="186"/>
        <v>0</v>
      </c>
      <c r="W502" s="4" t="str">
        <f t="shared" si="187"/>
        <v/>
      </c>
      <c r="X502" s="4" t="e">
        <f t="shared" si="202"/>
        <v>#VALUE!</v>
      </c>
      <c r="Y502" s="4">
        <f t="shared" si="188"/>
        <v>0</v>
      </c>
      <c r="Z502" s="4">
        <f t="shared" si="203"/>
        <v>0</v>
      </c>
      <c r="AA502" s="4" t="e">
        <f t="shared" si="189"/>
        <v>#VALUE!</v>
      </c>
      <c r="AB502" s="4" t="e">
        <f t="shared" si="190"/>
        <v>#VALUE!</v>
      </c>
      <c r="AC502" s="4" t="e">
        <f t="shared" si="206"/>
        <v>#VALUE!</v>
      </c>
      <c r="AD502" s="4" t="e">
        <f t="shared" si="191"/>
        <v>#VALUE!</v>
      </c>
      <c r="AE502" s="4" t="e">
        <f t="shared" si="207"/>
        <v>#VALUE!</v>
      </c>
      <c r="AF502" s="4" t="e">
        <f t="shared" si="192"/>
        <v>#VALUE!</v>
      </c>
      <c r="AG502" s="4" t="e">
        <f t="shared" si="193"/>
        <v>#VALUE!</v>
      </c>
      <c r="AH502" s="4" t="e">
        <f t="shared" si="194"/>
        <v>#VALUE!</v>
      </c>
      <c r="AI502" s="4" t="e">
        <f t="shared" si="195"/>
        <v>#VALUE!</v>
      </c>
      <c r="AJ502" s="4" t="e">
        <f t="shared" si="196"/>
        <v>#VALUE!</v>
      </c>
      <c r="AK502" s="4" t="e">
        <f t="shared" si="197"/>
        <v>#VALUE!</v>
      </c>
      <c r="AL502" s="4" t="e">
        <f t="shared" si="198"/>
        <v>#VALUE!</v>
      </c>
    </row>
    <row r="503" spans="1:38" ht="13.8" thickBot="1" x14ac:dyDescent="0.3">
      <c r="A503" s="350"/>
      <c r="B503" s="351"/>
      <c r="C503" s="351"/>
      <c r="D503" s="560"/>
      <c r="E503" s="561"/>
      <c r="F503" s="351"/>
      <c r="G503" s="354"/>
      <c r="H503" s="357"/>
      <c r="I503" s="353"/>
      <c r="J503" s="354"/>
      <c r="K503" s="65"/>
      <c r="L503" s="61" t="str">
        <f t="shared" si="199"/>
        <v/>
      </c>
      <c r="M503" s="4" t="str">
        <f t="shared" si="200"/>
        <v/>
      </c>
      <c r="N503" s="4" t="str">
        <f>IF(U503&lt;MIN($D$5,$D$10),"",INDEX($U$35:$Z494,1,B503+1))</f>
        <v/>
      </c>
      <c r="O503" s="5" t="str">
        <f t="shared" si="201"/>
        <v/>
      </c>
      <c r="P503" s="5">
        <f t="shared" si="184"/>
        <v>0</v>
      </c>
      <c r="Q503" s="351"/>
      <c r="R503" s="351"/>
      <c r="S503" s="19" t="str">
        <f t="shared" si="204"/>
        <v/>
      </c>
      <c r="T503" s="62" t="str">
        <f t="shared" si="205"/>
        <v/>
      </c>
      <c r="U503" s="25">
        <f t="shared" si="185"/>
        <v>0</v>
      </c>
      <c r="V503" s="21">
        <f t="shared" si="186"/>
        <v>0</v>
      </c>
      <c r="W503" s="4" t="str">
        <f t="shared" si="187"/>
        <v/>
      </c>
      <c r="X503" s="4" t="e">
        <f t="shared" si="202"/>
        <v>#VALUE!</v>
      </c>
      <c r="Y503" s="4">
        <f t="shared" si="188"/>
        <v>0</v>
      </c>
      <c r="Z503" s="4">
        <f t="shared" si="203"/>
        <v>0</v>
      </c>
      <c r="AA503" s="4" t="e">
        <f t="shared" si="189"/>
        <v>#VALUE!</v>
      </c>
      <c r="AB503" s="4" t="e">
        <f t="shared" si="190"/>
        <v>#VALUE!</v>
      </c>
      <c r="AC503" s="4" t="e">
        <f t="shared" si="206"/>
        <v>#VALUE!</v>
      </c>
      <c r="AD503" s="4" t="e">
        <f t="shared" si="191"/>
        <v>#VALUE!</v>
      </c>
      <c r="AE503" s="4" t="e">
        <f t="shared" si="207"/>
        <v>#VALUE!</v>
      </c>
      <c r="AF503" s="4" t="e">
        <f t="shared" si="192"/>
        <v>#VALUE!</v>
      </c>
      <c r="AG503" s="4" t="e">
        <f t="shared" si="193"/>
        <v>#VALUE!</v>
      </c>
      <c r="AH503" s="4" t="e">
        <f t="shared" si="194"/>
        <v>#VALUE!</v>
      </c>
      <c r="AI503" s="4" t="e">
        <f t="shared" si="195"/>
        <v>#VALUE!</v>
      </c>
      <c r="AJ503" s="4" t="e">
        <f t="shared" si="196"/>
        <v>#VALUE!</v>
      </c>
      <c r="AK503" s="4" t="e">
        <f t="shared" si="197"/>
        <v>#VALUE!</v>
      </c>
      <c r="AL503" s="4" t="e">
        <f t="shared" si="198"/>
        <v>#VALUE!</v>
      </c>
    </row>
    <row r="504" spans="1:38" ht="13.8" thickBot="1" x14ac:dyDescent="0.3">
      <c r="A504" s="350"/>
      <c r="B504" s="351"/>
      <c r="C504" s="351"/>
      <c r="D504" s="560"/>
      <c r="E504" s="561"/>
      <c r="F504" s="351"/>
      <c r="G504" s="354"/>
      <c r="H504" s="357"/>
      <c r="I504" s="353"/>
      <c r="J504" s="354"/>
      <c r="K504" s="65"/>
      <c r="L504" s="61" t="str">
        <f t="shared" si="199"/>
        <v/>
      </c>
      <c r="M504" s="4" t="str">
        <f t="shared" si="200"/>
        <v/>
      </c>
      <c r="N504" s="4" t="str">
        <f>IF(U504&lt;MIN($D$5,$D$10),"",INDEX($U$35:$Z495,1,B504+1))</f>
        <v/>
      </c>
      <c r="O504" s="5" t="str">
        <f t="shared" si="201"/>
        <v/>
      </c>
      <c r="P504" s="5">
        <f t="shared" si="184"/>
        <v>0</v>
      </c>
      <c r="Q504" s="351"/>
      <c r="R504" s="351"/>
      <c r="S504" s="19" t="str">
        <f t="shared" si="204"/>
        <v/>
      </c>
      <c r="T504" s="62" t="str">
        <f t="shared" si="205"/>
        <v/>
      </c>
      <c r="U504" s="25">
        <f t="shared" si="185"/>
        <v>0</v>
      </c>
      <c r="V504" s="21">
        <f t="shared" si="186"/>
        <v>0</v>
      </c>
      <c r="W504" s="4" t="str">
        <f t="shared" si="187"/>
        <v/>
      </c>
      <c r="X504" s="4" t="e">
        <f t="shared" si="202"/>
        <v>#VALUE!</v>
      </c>
      <c r="Y504" s="4">
        <f t="shared" si="188"/>
        <v>0</v>
      </c>
      <c r="Z504" s="4">
        <f t="shared" si="203"/>
        <v>0</v>
      </c>
      <c r="AA504" s="4" t="e">
        <f t="shared" si="189"/>
        <v>#VALUE!</v>
      </c>
      <c r="AB504" s="4" t="e">
        <f t="shared" si="190"/>
        <v>#VALUE!</v>
      </c>
      <c r="AC504" s="4" t="e">
        <f t="shared" si="206"/>
        <v>#VALUE!</v>
      </c>
      <c r="AD504" s="4" t="e">
        <f t="shared" si="191"/>
        <v>#VALUE!</v>
      </c>
      <c r="AE504" s="4" t="e">
        <f t="shared" si="207"/>
        <v>#VALUE!</v>
      </c>
      <c r="AF504" s="4" t="e">
        <f t="shared" si="192"/>
        <v>#VALUE!</v>
      </c>
      <c r="AG504" s="4" t="e">
        <f t="shared" si="193"/>
        <v>#VALUE!</v>
      </c>
      <c r="AH504" s="4" t="e">
        <f t="shared" si="194"/>
        <v>#VALUE!</v>
      </c>
      <c r="AI504" s="4" t="e">
        <f t="shared" si="195"/>
        <v>#VALUE!</v>
      </c>
      <c r="AJ504" s="4" t="e">
        <f t="shared" si="196"/>
        <v>#VALUE!</v>
      </c>
      <c r="AK504" s="4" t="e">
        <f t="shared" si="197"/>
        <v>#VALUE!</v>
      </c>
      <c r="AL504" s="4" t="e">
        <f t="shared" si="198"/>
        <v>#VALUE!</v>
      </c>
    </row>
    <row r="505" spans="1:38" ht="13.8" thickBot="1" x14ac:dyDescent="0.3">
      <c r="A505" s="350"/>
      <c r="B505" s="351"/>
      <c r="C505" s="351"/>
      <c r="D505" s="560"/>
      <c r="E505" s="561"/>
      <c r="F505" s="351"/>
      <c r="G505" s="354"/>
      <c r="H505" s="357"/>
      <c r="I505" s="353"/>
      <c r="J505" s="354"/>
      <c r="K505" s="65"/>
      <c r="L505" s="61" t="str">
        <f t="shared" si="199"/>
        <v/>
      </c>
      <c r="M505" s="4" t="str">
        <f t="shared" si="200"/>
        <v/>
      </c>
      <c r="N505" s="4" t="str">
        <f>IF(U505&lt;MIN($D$5,$D$10),"",INDEX($U$35:$Z496,1,B505+1))</f>
        <v/>
      </c>
      <c r="O505" s="5" t="str">
        <f t="shared" si="201"/>
        <v/>
      </c>
      <c r="P505" s="5">
        <f t="shared" si="184"/>
        <v>0</v>
      </c>
      <c r="Q505" s="351"/>
      <c r="R505" s="351"/>
      <c r="S505" s="19" t="str">
        <f t="shared" si="204"/>
        <v/>
      </c>
      <c r="T505" s="62" t="str">
        <f t="shared" si="205"/>
        <v/>
      </c>
      <c r="U505" s="25">
        <f t="shared" si="185"/>
        <v>0</v>
      </c>
      <c r="V505" s="21">
        <f t="shared" si="186"/>
        <v>0</v>
      </c>
      <c r="W505" s="4" t="str">
        <f t="shared" si="187"/>
        <v/>
      </c>
      <c r="X505" s="4" t="e">
        <f t="shared" si="202"/>
        <v>#VALUE!</v>
      </c>
      <c r="Y505" s="4">
        <f t="shared" si="188"/>
        <v>0</v>
      </c>
      <c r="Z505" s="4">
        <f t="shared" si="203"/>
        <v>0</v>
      </c>
      <c r="AA505" s="4" t="e">
        <f t="shared" si="189"/>
        <v>#VALUE!</v>
      </c>
      <c r="AB505" s="4" t="e">
        <f t="shared" si="190"/>
        <v>#VALUE!</v>
      </c>
      <c r="AC505" s="4" t="e">
        <f t="shared" si="206"/>
        <v>#VALUE!</v>
      </c>
      <c r="AD505" s="4" t="e">
        <f t="shared" si="191"/>
        <v>#VALUE!</v>
      </c>
      <c r="AE505" s="4" t="e">
        <f t="shared" si="207"/>
        <v>#VALUE!</v>
      </c>
      <c r="AF505" s="4" t="e">
        <f t="shared" si="192"/>
        <v>#VALUE!</v>
      </c>
      <c r="AG505" s="4" t="e">
        <f t="shared" si="193"/>
        <v>#VALUE!</v>
      </c>
      <c r="AH505" s="4" t="e">
        <f t="shared" si="194"/>
        <v>#VALUE!</v>
      </c>
      <c r="AI505" s="4" t="e">
        <f t="shared" si="195"/>
        <v>#VALUE!</v>
      </c>
      <c r="AJ505" s="4" t="e">
        <f t="shared" si="196"/>
        <v>#VALUE!</v>
      </c>
      <c r="AK505" s="4" t="e">
        <f t="shared" si="197"/>
        <v>#VALUE!</v>
      </c>
      <c r="AL505" s="4" t="e">
        <f t="shared" si="198"/>
        <v>#VALUE!</v>
      </c>
    </row>
    <row r="506" spans="1:38" ht="13.8" thickBot="1" x14ac:dyDescent="0.3">
      <c r="A506" s="350"/>
      <c r="B506" s="351"/>
      <c r="C506" s="351"/>
      <c r="D506" s="560"/>
      <c r="E506" s="561"/>
      <c r="F506" s="351"/>
      <c r="G506" s="354"/>
      <c r="H506" s="357"/>
      <c r="I506" s="353"/>
      <c r="J506" s="354"/>
      <c r="K506" s="65"/>
      <c r="L506" s="61" t="str">
        <f t="shared" si="199"/>
        <v/>
      </c>
      <c r="M506" s="4" t="str">
        <f t="shared" si="200"/>
        <v/>
      </c>
      <c r="N506" s="4" t="str">
        <f>IF(U506&lt;MIN($D$5,$D$10),"",INDEX($U$35:$Z497,1,B506+1))</f>
        <v/>
      </c>
      <c r="O506" s="5" t="str">
        <f t="shared" si="201"/>
        <v/>
      </c>
      <c r="P506" s="5">
        <f t="shared" si="184"/>
        <v>0</v>
      </c>
      <c r="Q506" s="351"/>
      <c r="R506" s="351"/>
      <c r="S506" s="19" t="str">
        <f t="shared" si="204"/>
        <v/>
      </c>
      <c r="T506" s="62" t="str">
        <f t="shared" si="205"/>
        <v/>
      </c>
      <c r="U506" s="25">
        <f t="shared" si="185"/>
        <v>0</v>
      </c>
      <c r="V506" s="21">
        <f t="shared" si="186"/>
        <v>0</v>
      </c>
      <c r="W506" s="4" t="str">
        <f t="shared" si="187"/>
        <v/>
      </c>
      <c r="X506" s="4" t="e">
        <f t="shared" si="202"/>
        <v>#VALUE!</v>
      </c>
      <c r="Y506" s="4">
        <f t="shared" si="188"/>
        <v>0</v>
      </c>
      <c r="Z506" s="4">
        <f t="shared" si="203"/>
        <v>0</v>
      </c>
      <c r="AA506" s="4" t="e">
        <f t="shared" si="189"/>
        <v>#VALUE!</v>
      </c>
      <c r="AB506" s="4" t="e">
        <f t="shared" si="190"/>
        <v>#VALUE!</v>
      </c>
      <c r="AC506" s="4" t="e">
        <f t="shared" si="206"/>
        <v>#VALUE!</v>
      </c>
      <c r="AD506" s="4" t="e">
        <f t="shared" si="191"/>
        <v>#VALUE!</v>
      </c>
      <c r="AE506" s="4" t="e">
        <f t="shared" si="207"/>
        <v>#VALUE!</v>
      </c>
      <c r="AF506" s="4" t="e">
        <f t="shared" si="192"/>
        <v>#VALUE!</v>
      </c>
      <c r="AG506" s="4" t="e">
        <f t="shared" si="193"/>
        <v>#VALUE!</v>
      </c>
      <c r="AH506" s="4" t="e">
        <f t="shared" si="194"/>
        <v>#VALUE!</v>
      </c>
      <c r="AI506" s="4" t="e">
        <f t="shared" si="195"/>
        <v>#VALUE!</v>
      </c>
      <c r="AJ506" s="4" t="e">
        <f t="shared" si="196"/>
        <v>#VALUE!</v>
      </c>
      <c r="AK506" s="4" t="e">
        <f t="shared" si="197"/>
        <v>#VALUE!</v>
      </c>
      <c r="AL506" s="4" t="e">
        <f t="shared" si="198"/>
        <v>#VALUE!</v>
      </c>
    </row>
    <row r="507" spans="1:38" ht="13.8" thickBot="1" x14ac:dyDescent="0.3">
      <c r="A507" s="350"/>
      <c r="B507" s="351"/>
      <c r="C507" s="351"/>
      <c r="D507" s="560"/>
      <c r="E507" s="561"/>
      <c r="F507" s="351"/>
      <c r="G507" s="354"/>
      <c r="H507" s="357"/>
      <c r="I507" s="353"/>
      <c r="J507" s="354"/>
      <c r="K507" s="65"/>
      <c r="L507" s="61" t="str">
        <f t="shared" si="199"/>
        <v/>
      </c>
      <c r="M507" s="4" t="str">
        <f t="shared" si="200"/>
        <v/>
      </c>
      <c r="N507" s="4" t="str">
        <f>IF(U507&lt;MIN($D$5,$D$10),"",INDEX($U$35:$Z498,1,B507+1))</f>
        <v/>
      </c>
      <c r="O507" s="5" t="str">
        <f t="shared" si="201"/>
        <v/>
      </c>
      <c r="P507" s="5">
        <f t="shared" si="184"/>
        <v>0</v>
      </c>
      <c r="Q507" s="351"/>
      <c r="R507" s="351"/>
      <c r="S507" s="19" t="str">
        <f t="shared" si="204"/>
        <v/>
      </c>
      <c r="T507" s="62" t="str">
        <f t="shared" si="205"/>
        <v/>
      </c>
      <c r="U507" s="25">
        <f t="shared" si="185"/>
        <v>0</v>
      </c>
      <c r="V507" s="21">
        <f t="shared" si="186"/>
        <v>0</v>
      </c>
      <c r="W507" s="4" t="str">
        <f t="shared" si="187"/>
        <v/>
      </c>
      <c r="X507" s="4" t="e">
        <f t="shared" si="202"/>
        <v>#VALUE!</v>
      </c>
      <c r="Y507" s="4">
        <f t="shared" si="188"/>
        <v>0</v>
      </c>
      <c r="Z507" s="4">
        <f t="shared" si="203"/>
        <v>0</v>
      </c>
      <c r="AA507" s="4" t="e">
        <f t="shared" si="189"/>
        <v>#VALUE!</v>
      </c>
      <c r="AB507" s="4" t="e">
        <f t="shared" si="190"/>
        <v>#VALUE!</v>
      </c>
      <c r="AC507" s="4" t="e">
        <f t="shared" si="206"/>
        <v>#VALUE!</v>
      </c>
      <c r="AD507" s="4" t="e">
        <f t="shared" si="191"/>
        <v>#VALUE!</v>
      </c>
      <c r="AE507" s="4" t="e">
        <f t="shared" si="207"/>
        <v>#VALUE!</v>
      </c>
      <c r="AF507" s="4" t="e">
        <f t="shared" si="192"/>
        <v>#VALUE!</v>
      </c>
      <c r="AG507" s="4" t="e">
        <f t="shared" si="193"/>
        <v>#VALUE!</v>
      </c>
      <c r="AH507" s="4" t="e">
        <f t="shared" si="194"/>
        <v>#VALUE!</v>
      </c>
      <c r="AI507" s="4" t="e">
        <f t="shared" si="195"/>
        <v>#VALUE!</v>
      </c>
      <c r="AJ507" s="4" t="e">
        <f t="shared" si="196"/>
        <v>#VALUE!</v>
      </c>
      <c r="AK507" s="4" t="e">
        <f t="shared" si="197"/>
        <v>#VALUE!</v>
      </c>
      <c r="AL507" s="4" t="e">
        <f t="shared" si="198"/>
        <v>#VALUE!</v>
      </c>
    </row>
    <row r="508" spans="1:38" ht="13.8" thickBot="1" x14ac:dyDescent="0.3">
      <c r="A508" s="350"/>
      <c r="B508" s="351"/>
      <c r="C508" s="351"/>
      <c r="D508" s="560"/>
      <c r="E508" s="561"/>
      <c r="F508" s="351"/>
      <c r="G508" s="354"/>
      <c r="H508" s="357"/>
      <c r="I508" s="353"/>
      <c r="J508" s="354"/>
      <c r="K508" s="65"/>
      <c r="L508" s="61" t="str">
        <f t="shared" si="199"/>
        <v/>
      </c>
      <c r="M508" s="4" t="str">
        <f t="shared" si="200"/>
        <v/>
      </c>
      <c r="N508" s="4" t="str">
        <f>IF(U508&lt;MIN($D$5,$D$10),"",INDEX($U$35:$Z499,1,B508+1))</f>
        <v/>
      </c>
      <c r="O508" s="5" t="str">
        <f t="shared" si="201"/>
        <v/>
      </c>
      <c r="P508" s="5">
        <f t="shared" si="184"/>
        <v>0</v>
      </c>
      <c r="Q508" s="351"/>
      <c r="R508" s="351"/>
      <c r="S508" s="19" t="str">
        <f t="shared" si="204"/>
        <v/>
      </c>
      <c r="T508" s="62" t="str">
        <f t="shared" si="205"/>
        <v/>
      </c>
      <c r="U508" s="25">
        <f t="shared" si="185"/>
        <v>0</v>
      </c>
      <c r="V508" s="21">
        <f t="shared" si="186"/>
        <v>0</v>
      </c>
      <c r="W508" s="4" t="str">
        <f t="shared" si="187"/>
        <v/>
      </c>
      <c r="X508" s="4" t="e">
        <f t="shared" si="202"/>
        <v>#VALUE!</v>
      </c>
      <c r="Y508" s="4">
        <f t="shared" si="188"/>
        <v>0</v>
      </c>
      <c r="Z508" s="4">
        <f t="shared" si="203"/>
        <v>0</v>
      </c>
      <c r="AA508" s="4" t="e">
        <f t="shared" si="189"/>
        <v>#VALUE!</v>
      </c>
      <c r="AB508" s="4" t="e">
        <f t="shared" si="190"/>
        <v>#VALUE!</v>
      </c>
      <c r="AC508" s="4" t="e">
        <f t="shared" si="206"/>
        <v>#VALUE!</v>
      </c>
      <c r="AD508" s="4" t="e">
        <f t="shared" si="191"/>
        <v>#VALUE!</v>
      </c>
      <c r="AE508" s="4" t="e">
        <f t="shared" si="207"/>
        <v>#VALUE!</v>
      </c>
      <c r="AF508" s="4" t="e">
        <f t="shared" si="192"/>
        <v>#VALUE!</v>
      </c>
      <c r="AG508" s="4" t="e">
        <f t="shared" si="193"/>
        <v>#VALUE!</v>
      </c>
      <c r="AH508" s="4" t="e">
        <f t="shared" si="194"/>
        <v>#VALUE!</v>
      </c>
      <c r="AI508" s="4" t="e">
        <f t="shared" si="195"/>
        <v>#VALUE!</v>
      </c>
      <c r="AJ508" s="4" t="e">
        <f t="shared" si="196"/>
        <v>#VALUE!</v>
      </c>
      <c r="AK508" s="4" t="e">
        <f t="shared" si="197"/>
        <v>#VALUE!</v>
      </c>
      <c r="AL508" s="4" t="e">
        <f t="shared" si="198"/>
        <v>#VALUE!</v>
      </c>
    </row>
    <row r="509" spans="1:38" ht="13.8" thickBot="1" x14ac:dyDescent="0.3">
      <c r="A509" s="350"/>
      <c r="B509" s="351"/>
      <c r="C509" s="351"/>
      <c r="D509" s="560"/>
      <c r="E509" s="561"/>
      <c r="F509" s="351"/>
      <c r="G509" s="354"/>
      <c r="H509" s="357"/>
      <c r="I509" s="353"/>
      <c r="J509" s="354"/>
      <c r="K509" s="65"/>
      <c r="L509" s="61" t="str">
        <f t="shared" si="199"/>
        <v/>
      </c>
      <c r="M509" s="4" t="str">
        <f t="shared" si="200"/>
        <v/>
      </c>
      <c r="N509" s="4" t="str">
        <f>IF(U509&lt;MIN($D$5,$D$10),"",INDEX($U$35:$Z500,1,B509+1))</f>
        <v/>
      </c>
      <c r="O509" s="5" t="str">
        <f t="shared" si="201"/>
        <v/>
      </c>
      <c r="P509" s="5">
        <f t="shared" si="184"/>
        <v>0</v>
      </c>
      <c r="Q509" s="351"/>
      <c r="R509" s="351"/>
      <c r="S509" s="19" t="str">
        <f t="shared" si="204"/>
        <v/>
      </c>
      <c r="T509" s="62" t="str">
        <f t="shared" si="205"/>
        <v/>
      </c>
      <c r="U509" s="25">
        <f t="shared" si="185"/>
        <v>0</v>
      </c>
      <c r="V509" s="21">
        <f t="shared" si="186"/>
        <v>0</v>
      </c>
      <c r="W509" s="4" t="str">
        <f t="shared" si="187"/>
        <v/>
      </c>
      <c r="X509" s="4" t="e">
        <f t="shared" si="202"/>
        <v>#VALUE!</v>
      </c>
      <c r="Y509" s="4">
        <f t="shared" si="188"/>
        <v>0</v>
      </c>
      <c r="Z509" s="4">
        <f t="shared" si="203"/>
        <v>0</v>
      </c>
      <c r="AA509" s="4" t="e">
        <f t="shared" si="189"/>
        <v>#VALUE!</v>
      </c>
      <c r="AB509" s="4" t="e">
        <f t="shared" si="190"/>
        <v>#VALUE!</v>
      </c>
      <c r="AC509" s="4" t="e">
        <f t="shared" si="206"/>
        <v>#VALUE!</v>
      </c>
      <c r="AD509" s="4" t="e">
        <f t="shared" si="191"/>
        <v>#VALUE!</v>
      </c>
      <c r="AE509" s="4" t="e">
        <f t="shared" si="207"/>
        <v>#VALUE!</v>
      </c>
      <c r="AF509" s="4" t="e">
        <f t="shared" si="192"/>
        <v>#VALUE!</v>
      </c>
      <c r="AG509" s="4" t="e">
        <f t="shared" si="193"/>
        <v>#VALUE!</v>
      </c>
      <c r="AH509" s="4" t="e">
        <f t="shared" si="194"/>
        <v>#VALUE!</v>
      </c>
      <c r="AI509" s="4" t="e">
        <f t="shared" si="195"/>
        <v>#VALUE!</v>
      </c>
      <c r="AJ509" s="4" t="e">
        <f t="shared" si="196"/>
        <v>#VALUE!</v>
      </c>
      <c r="AK509" s="4" t="e">
        <f t="shared" si="197"/>
        <v>#VALUE!</v>
      </c>
      <c r="AL509" s="4" t="e">
        <f t="shared" si="198"/>
        <v>#VALUE!</v>
      </c>
    </row>
    <row r="510" spans="1:38" ht="13.8" thickBot="1" x14ac:dyDescent="0.3">
      <c r="A510" s="350"/>
      <c r="B510" s="351"/>
      <c r="C510" s="351"/>
      <c r="D510" s="560"/>
      <c r="E510" s="561"/>
      <c r="F510" s="351"/>
      <c r="G510" s="354"/>
      <c r="H510" s="357"/>
      <c r="I510" s="353"/>
      <c r="J510" s="354"/>
      <c r="K510" s="65"/>
      <c r="L510" s="61" t="str">
        <f t="shared" si="199"/>
        <v/>
      </c>
      <c r="M510" s="4" t="str">
        <f t="shared" si="200"/>
        <v/>
      </c>
      <c r="N510" s="4" t="str">
        <f>IF(U510&lt;MIN($D$5,$D$10),"",INDEX($U$35:$Z501,1,B510+1))</f>
        <v/>
      </c>
      <c r="O510" s="5" t="str">
        <f t="shared" si="201"/>
        <v/>
      </c>
      <c r="P510" s="5">
        <f t="shared" si="184"/>
        <v>0</v>
      </c>
      <c r="Q510" s="351"/>
      <c r="R510" s="351"/>
      <c r="S510" s="19" t="str">
        <f t="shared" si="204"/>
        <v/>
      </c>
      <c r="T510" s="62" t="str">
        <f t="shared" si="205"/>
        <v/>
      </c>
      <c r="U510" s="25">
        <f t="shared" si="185"/>
        <v>0</v>
      </c>
      <c r="V510" s="21">
        <f t="shared" si="186"/>
        <v>0</v>
      </c>
      <c r="W510" s="4" t="str">
        <f t="shared" si="187"/>
        <v/>
      </c>
      <c r="X510" s="4" t="e">
        <f t="shared" si="202"/>
        <v>#VALUE!</v>
      </c>
      <c r="Y510" s="4">
        <f t="shared" si="188"/>
        <v>0</v>
      </c>
      <c r="Z510" s="4">
        <f t="shared" si="203"/>
        <v>0</v>
      </c>
      <c r="AA510" s="4" t="e">
        <f t="shared" si="189"/>
        <v>#VALUE!</v>
      </c>
      <c r="AB510" s="4" t="e">
        <f t="shared" si="190"/>
        <v>#VALUE!</v>
      </c>
      <c r="AC510" s="4" t="e">
        <f t="shared" si="206"/>
        <v>#VALUE!</v>
      </c>
      <c r="AD510" s="4" t="e">
        <f t="shared" si="191"/>
        <v>#VALUE!</v>
      </c>
      <c r="AE510" s="4" t="e">
        <f t="shared" si="207"/>
        <v>#VALUE!</v>
      </c>
      <c r="AF510" s="4" t="e">
        <f t="shared" si="192"/>
        <v>#VALUE!</v>
      </c>
      <c r="AG510" s="4" t="e">
        <f t="shared" si="193"/>
        <v>#VALUE!</v>
      </c>
      <c r="AH510" s="4" t="e">
        <f t="shared" si="194"/>
        <v>#VALUE!</v>
      </c>
      <c r="AI510" s="4" t="e">
        <f t="shared" si="195"/>
        <v>#VALUE!</v>
      </c>
      <c r="AJ510" s="4" t="e">
        <f t="shared" si="196"/>
        <v>#VALUE!</v>
      </c>
      <c r="AK510" s="4" t="e">
        <f t="shared" si="197"/>
        <v>#VALUE!</v>
      </c>
      <c r="AL510" s="4" t="e">
        <f t="shared" si="198"/>
        <v>#VALUE!</v>
      </c>
    </row>
    <row r="511" spans="1:38" ht="13.8" thickBot="1" x14ac:dyDescent="0.3">
      <c r="A511" s="350"/>
      <c r="B511" s="351"/>
      <c r="C511" s="351"/>
      <c r="D511" s="560"/>
      <c r="E511" s="561"/>
      <c r="F511" s="351"/>
      <c r="G511" s="354"/>
      <c r="H511" s="357"/>
      <c r="I511" s="353"/>
      <c r="J511" s="354"/>
      <c r="K511" s="65"/>
      <c r="L511" s="61" t="str">
        <f t="shared" si="199"/>
        <v/>
      </c>
      <c r="M511" s="4" t="str">
        <f t="shared" si="200"/>
        <v/>
      </c>
      <c r="N511" s="4" t="str">
        <f>IF(U511&lt;MIN($D$5,$D$10),"",INDEX($U$35:$Z502,1,B511+1))</f>
        <v/>
      </c>
      <c r="O511" s="5" t="str">
        <f t="shared" si="201"/>
        <v/>
      </c>
      <c r="P511" s="5">
        <f t="shared" si="184"/>
        <v>0</v>
      </c>
      <c r="Q511" s="351"/>
      <c r="R511" s="351"/>
      <c r="S511" s="19" t="str">
        <f t="shared" si="204"/>
        <v/>
      </c>
      <c r="T511" s="62" t="str">
        <f t="shared" si="205"/>
        <v/>
      </c>
      <c r="U511" s="25">
        <f t="shared" si="185"/>
        <v>0</v>
      </c>
      <c r="V511" s="21">
        <f t="shared" si="186"/>
        <v>0</v>
      </c>
      <c r="W511" s="4" t="str">
        <f t="shared" si="187"/>
        <v/>
      </c>
      <c r="X511" s="4" t="e">
        <f t="shared" si="202"/>
        <v>#VALUE!</v>
      </c>
      <c r="Y511" s="4">
        <f t="shared" si="188"/>
        <v>0</v>
      </c>
      <c r="Z511" s="4">
        <f t="shared" si="203"/>
        <v>0</v>
      </c>
      <c r="AA511" s="4" t="e">
        <f t="shared" si="189"/>
        <v>#VALUE!</v>
      </c>
      <c r="AB511" s="4" t="e">
        <f t="shared" si="190"/>
        <v>#VALUE!</v>
      </c>
      <c r="AC511" s="4" t="e">
        <f t="shared" si="206"/>
        <v>#VALUE!</v>
      </c>
      <c r="AD511" s="4" t="e">
        <f t="shared" si="191"/>
        <v>#VALUE!</v>
      </c>
      <c r="AE511" s="4" t="e">
        <f t="shared" si="207"/>
        <v>#VALUE!</v>
      </c>
      <c r="AF511" s="4" t="e">
        <f t="shared" si="192"/>
        <v>#VALUE!</v>
      </c>
      <c r="AG511" s="4" t="e">
        <f t="shared" si="193"/>
        <v>#VALUE!</v>
      </c>
      <c r="AH511" s="4" t="e">
        <f t="shared" si="194"/>
        <v>#VALUE!</v>
      </c>
      <c r="AI511" s="4" t="e">
        <f t="shared" si="195"/>
        <v>#VALUE!</v>
      </c>
      <c r="AJ511" s="4" t="e">
        <f t="shared" si="196"/>
        <v>#VALUE!</v>
      </c>
      <c r="AK511" s="4" t="e">
        <f t="shared" si="197"/>
        <v>#VALUE!</v>
      </c>
      <c r="AL511" s="4" t="e">
        <f t="shared" si="198"/>
        <v>#VALUE!</v>
      </c>
    </row>
    <row r="512" spans="1:38" ht="13.8" thickBot="1" x14ac:dyDescent="0.3">
      <c r="A512" s="350"/>
      <c r="B512" s="351"/>
      <c r="C512" s="351"/>
      <c r="D512" s="560"/>
      <c r="E512" s="561"/>
      <c r="F512" s="351"/>
      <c r="G512" s="354"/>
      <c r="H512" s="357"/>
      <c r="I512" s="353"/>
      <c r="J512" s="354"/>
      <c r="K512" s="65"/>
      <c r="L512" s="61" t="str">
        <f t="shared" si="199"/>
        <v/>
      </c>
      <c r="M512" s="4" t="str">
        <f t="shared" si="200"/>
        <v/>
      </c>
      <c r="N512" s="4" t="str">
        <f>IF(U512&lt;MIN($D$5,$D$10),"",INDEX($U$35:$Z503,1,B512+1))</f>
        <v/>
      </c>
      <c r="O512" s="5" t="str">
        <f t="shared" si="201"/>
        <v/>
      </c>
      <c r="P512" s="5">
        <f t="shared" si="184"/>
        <v>0</v>
      </c>
      <c r="Q512" s="351"/>
      <c r="R512" s="351"/>
      <c r="S512" s="19" t="str">
        <f t="shared" si="204"/>
        <v/>
      </c>
      <c r="T512" s="62" t="str">
        <f t="shared" si="205"/>
        <v/>
      </c>
      <c r="U512" s="25">
        <f t="shared" si="185"/>
        <v>0</v>
      </c>
      <c r="V512" s="21">
        <f t="shared" si="186"/>
        <v>0</v>
      </c>
      <c r="W512" s="4" t="str">
        <f t="shared" si="187"/>
        <v/>
      </c>
      <c r="X512" s="4" t="e">
        <f t="shared" si="202"/>
        <v>#VALUE!</v>
      </c>
      <c r="Y512" s="4">
        <f t="shared" si="188"/>
        <v>0</v>
      </c>
      <c r="Z512" s="4">
        <f t="shared" si="203"/>
        <v>0</v>
      </c>
      <c r="AA512" s="4" t="e">
        <f t="shared" si="189"/>
        <v>#VALUE!</v>
      </c>
      <c r="AB512" s="4" t="e">
        <f t="shared" si="190"/>
        <v>#VALUE!</v>
      </c>
      <c r="AC512" s="4" t="e">
        <f t="shared" si="206"/>
        <v>#VALUE!</v>
      </c>
      <c r="AD512" s="4" t="e">
        <f t="shared" si="191"/>
        <v>#VALUE!</v>
      </c>
      <c r="AE512" s="4" t="e">
        <f t="shared" si="207"/>
        <v>#VALUE!</v>
      </c>
      <c r="AF512" s="4" t="e">
        <f t="shared" si="192"/>
        <v>#VALUE!</v>
      </c>
      <c r="AG512" s="4" t="e">
        <f t="shared" si="193"/>
        <v>#VALUE!</v>
      </c>
      <c r="AH512" s="4" t="e">
        <f t="shared" si="194"/>
        <v>#VALUE!</v>
      </c>
      <c r="AI512" s="4" t="e">
        <f t="shared" si="195"/>
        <v>#VALUE!</v>
      </c>
      <c r="AJ512" s="4" t="e">
        <f t="shared" si="196"/>
        <v>#VALUE!</v>
      </c>
      <c r="AK512" s="4" t="e">
        <f t="shared" si="197"/>
        <v>#VALUE!</v>
      </c>
      <c r="AL512" s="4" t="e">
        <f t="shared" si="198"/>
        <v>#VALUE!</v>
      </c>
    </row>
    <row r="513" spans="1:38" ht="13.8" thickBot="1" x14ac:dyDescent="0.3">
      <c r="A513" s="350"/>
      <c r="B513" s="351"/>
      <c r="C513" s="351"/>
      <c r="D513" s="560"/>
      <c r="E513" s="561"/>
      <c r="F513" s="351"/>
      <c r="G513" s="354"/>
      <c r="H513" s="357"/>
      <c r="I513" s="353"/>
      <c r="J513" s="354"/>
      <c r="K513" s="65"/>
      <c r="L513" s="61" t="str">
        <f t="shared" si="199"/>
        <v/>
      </c>
      <c r="M513" s="4" t="str">
        <f t="shared" si="200"/>
        <v/>
      </c>
      <c r="N513" s="4" t="str">
        <f>IF(U513&lt;MIN($D$5,$D$10),"",INDEX($U$35:$Z504,1,B513+1))</f>
        <v/>
      </c>
      <c r="O513" s="5" t="str">
        <f t="shared" si="201"/>
        <v/>
      </c>
      <c r="P513" s="5">
        <f t="shared" si="184"/>
        <v>0</v>
      </c>
      <c r="Q513" s="351"/>
      <c r="R513" s="351"/>
      <c r="S513" s="19" t="str">
        <f t="shared" si="204"/>
        <v/>
      </c>
      <c r="T513" s="62" t="str">
        <f t="shared" si="205"/>
        <v/>
      </c>
      <c r="U513" s="25">
        <f t="shared" si="185"/>
        <v>0</v>
      </c>
      <c r="V513" s="21">
        <f t="shared" si="186"/>
        <v>0</v>
      </c>
      <c r="W513" s="4" t="str">
        <f t="shared" si="187"/>
        <v/>
      </c>
      <c r="X513" s="4" t="e">
        <f t="shared" si="202"/>
        <v>#VALUE!</v>
      </c>
      <c r="Y513" s="4">
        <f t="shared" si="188"/>
        <v>0</v>
      </c>
      <c r="Z513" s="4">
        <f t="shared" si="203"/>
        <v>0</v>
      </c>
      <c r="AA513" s="4" t="e">
        <f t="shared" si="189"/>
        <v>#VALUE!</v>
      </c>
      <c r="AB513" s="4" t="e">
        <f t="shared" si="190"/>
        <v>#VALUE!</v>
      </c>
      <c r="AC513" s="4" t="e">
        <f t="shared" si="206"/>
        <v>#VALUE!</v>
      </c>
      <c r="AD513" s="4" t="e">
        <f t="shared" si="191"/>
        <v>#VALUE!</v>
      </c>
      <c r="AE513" s="4" t="e">
        <f t="shared" si="207"/>
        <v>#VALUE!</v>
      </c>
      <c r="AF513" s="4" t="e">
        <f t="shared" si="192"/>
        <v>#VALUE!</v>
      </c>
      <c r="AG513" s="4" t="e">
        <f t="shared" si="193"/>
        <v>#VALUE!</v>
      </c>
      <c r="AH513" s="4" t="e">
        <f t="shared" si="194"/>
        <v>#VALUE!</v>
      </c>
      <c r="AI513" s="4" t="e">
        <f t="shared" si="195"/>
        <v>#VALUE!</v>
      </c>
      <c r="AJ513" s="4" t="e">
        <f t="shared" si="196"/>
        <v>#VALUE!</v>
      </c>
      <c r="AK513" s="4" t="e">
        <f t="shared" si="197"/>
        <v>#VALUE!</v>
      </c>
      <c r="AL513" s="4" t="e">
        <f t="shared" si="198"/>
        <v>#VALUE!</v>
      </c>
    </row>
    <row r="514" spans="1:38" ht="13.8" thickBot="1" x14ac:dyDescent="0.3">
      <c r="A514" s="350"/>
      <c r="B514" s="351"/>
      <c r="C514" s="351"/>
      <c r="D514" s="560"/>
      <c r="E514" s="561"/>
      <c r="F514" s="351"/>
      <c r="G514" s="354"/>
      <c r="H514" s="357"/>
      <c r="I514" s="353"/>
      <c r="J514" s="354"/>
      <c r="K514" s="65"/>
      <c r="L514" s="61" t="str">
        <f t="shared" si="199"/>
        <v/>
      </c>
      <c r="M514" s="4" t="str">
        <f t="shared" si="200"/>
        <v/>
      </c>
      <c r="N514" s="4" t="str">
        <f>IF(U514&lt;MIN($D$5,$D$10),"",INDEX($U$35:$Z505,1,B514+1))</f>
        <v/>
      </c>
      <c r="O514" s="5" t="str">
        <f t="shared" si="201"/>
        <v/>
      </c>
      <c r="P514" s="5">
        <f t="shared" si="184"/>
        <v>0</v>
      </c>
      <c r="Q514" s="351"/>
      <c r="R514" s="351"/>
      <c r="S514" s="19" t="str">
        <f t="shared" si="204"/>
        <v/>
      </c>
      <c r="T514" s="62" t="str">
        <f t="shared" si="205"/>
        <v/>
      </c>
      <c r="U514" s="25">
        <f t="shared" si="185"/>
        <v>0</v>
      </c>
      <c r="V514" s="21">
        <f t="shared" si="186"/>
        <v>0</v>
      </c>
      <c r="W514" s="4" t="str">
        <f t="shared" si="187"/>
        <v/>
      </c>
      <c r="X514" s="4" t="e">
        <f t="shared" si="202"/>
        <v>#VALUE!</v>
      </c>
      <c r="Y514" s="4">
        <f t="shared" si="188"/>
        <v>0</v>
      </c>
      <c r="Z514" s="4">
        <f t="shared" si="203"/>
        <v>0</v>
      </c>
      <c r="AA514" s="4" t="e">
        <f t="shared" si="189"/>
        <v>#VALUE!</v>
      </c>
      <c r="AB514" s="4" t="e">
        <f t="shared" si="190"/>
        <v>#VALUE!</v>
      </c>
      <c r="AC514" s="4" t="e">
        <f t="shared" si="206"/>
        <v>#VALUE!</v>
      </c>
      <c r="AD514" s="4" t="e">
        <f t="shared" si="191"/>
        <v>#VALUE!</v>
      </c>
      <c r="AE514" s="4" t="e">
        <f t="shared" si="207"/>
        <v>#VALUE!</v>
      </c>
      <c r="AF514" s="4" t="e">
        <f t="shared" si="192"/>
        <v>#VALUE!</v>
      </c>
      <c r="AG514" s="4" t="e">
        <f t="shared" si="193"/>
        <v>#VALUE!</v>
      </c>
      <c r="AH514" s="4" t="e">
        <f t="shared" si="194"/>
        <v>#VALUE!</v>
      </c>
      <c r="AI514" s="4" t="e">
        <f t="shared" si="195"/>
        <v>#VALUE!</v>
      </c>
      <c r="AJ514" s="4" t="e">
        <f t="shared" si="196"/>
        <v>#VALUE!</v>
      </c>
      <c r="AK514" s="4" t="e">
        <f t="shared" si="197"/>
        <v>#VALUE!</v>
      </c>
      <c r="AL514" s="4" t="e">
        <f t="shared" si="198"/>
        <v>#VALUE!</v>
      </c>
    </row>
    <row r="515" spans="1:38" ht="13.8" thickBot="1" x14ac:dyDescent="0.3">
      <c r="A515" s="350"/>
      <c r="B515" s="351"/>
      <c r="C515" s="351"/>
      <c r="D515" s="560"/>
      <c r="E515" s="561"/>
      <c r="F515" s="351"/>
      <c r="G515" s="354"/>
      <c r="H515" s="357"/>
      <c r="I515" s="353"/>
      <c r="J515" s="354"/>
      <c r="K515" s="65"/>
      <c r="L515" s="61" t="str">
        <f t="shared" si="199"/>
        <v/>
      </c>
      <c r="M515" s="4" t="str">
        <f t="shared" si="200"/>
        <v/>
      </c>
      <c r="N515" s="4" t="str">
        <f>IF(U515&lt;MIN($D$5,$D$10),"",INDEX($U$35:$Z506,1,B515+1))</f>
        <v/>
      </c>
      <c r="O515" s="5" t="str">
        <f t="shared" si="201"/>
        <v/>
      </c>
      <c r="P515" s="5">
        <f t="shared" si="184"/>
        <v>0</v>
      </c>
      <c r="Q515" s="351"/>
      <c r="R515" s="351"/>
      <c r="S515" s="19" t="str">
        <f t="shared" si="204"/>
        <v/>
      </c>
      <c r="T515" s="62" t="str">
        <f t="shared" si="205"/>
        <v/>
      </c>
      <c r="U515" s="25">
        <f t="shared" si="185"/>
        <v>0</v>
      </c>
      <c r="V515" s="21">
        <f t="shared" si="186"/>
        <v>0</v>
      </c>
      <c r="W515" s="4" t="str">
        <f t="shared" si="187"/>
        <v/>
      </c>
      <c r="X515" s="4" t="e">
        <f t="shared" si="202"/>
        <v>#VALUE!</v>
      </c>
      <c r="Y515" s="4">
        <f t="shared" si="188"/>
        <v>0</v>
      </c>
      <c r="Z515" s="4">
        <f t="shared" si="203"/>
        <v>0</v>
      </c>
      <c r="AA515" s="4" t="e">
        <f t="shared" si="189"/>
        <v>#VALUE!</v>
      </c>
      <c r="AB515" s="4" t="e">
        <f t="shared" si="190"/>
        <v>#VALUE!</v>
      </c>
      <c r="AC515" s="4" t="e">
        <f t="shared" si="206"/>
        <v>#VALUE!</v>
      </c>
      <c r="AD515" s="4" t="e">
        <f t="shared" si="191"/>
        <v>#VALUE!</v>
      </c>
      <c r="AE515" s="4" t="e">
        <f t="shared" si="207"/>
        <v>#VALUE!</v>
      </c>
      <c r="AF515" s="4" t="e">
        <f t="shared" si="192"/>
        <v>#VALUE!</v>
      </c>
      <c r="AG515" s="4" t="e">
        <f t="shared" si="193"/>
        <v>#VALUE!</v>
      </c>
      <c r="AH515" s="4" t="e">
        <f t="shared" si="194"/>
        <v>#VALUE!</v>
      </c>
      <c r="AI515" s="4" t="e">
        <f t="shared" si="195"/>
        <v>#VALUE!</v>
      </c>
      <c r="AJ515" s="4" t="e">
        <f t="shared" si="196"/>
        <v>#VALUE!</v>
      </c>
      <c r="AK515" s="4" t="e">
        <f t="shared" si="197"/>
        <v>#VALUE!</v>
      </c>
      <c r="AL515" s="4" t="e">
        <f t="shared" si="198"/>
        <v>#VALUE!</v>
      </c>
    </row>
    <row r="516" spans="1:38" ht="13.8" thickBot="1" x14ac:dyDescent="0.3">
      <c r="A516" s="350"/>
      <c r="B516" s="351"/>
      <c r="C516" s="351"/>
      <c r="D516" s="560"/>
      <c r="E516" s="561"/>
      <c r="F516" s="351"/>
      <c r="G516" s="354"/>
      <c r="H516" s="357"/>
      <c r="I516" s="353"/>
      <c r="J516" s="354"/>
      <c r="K516" s="65"/>
      <c r="L516" s="61" t="str">
        <f t="shared" si="199"/>
        <v/>
      </c>
      <c r="M516" s="4" t="str">
        <f t="shared" si="200"/>
        <v/>
      </c>
      <c r="N516" s="4" t="str">
        <f>IF(U516&lt;MIN($D$5,$D$10),"",INDEX($U$35:$Z507,1,B516+1))</f>
        <v/>
      </c>
      <c r="O516" s="5" t="str">
        <f t="shared" si="201"/>
        <v/>
      </c>
      <c r="P516" s="5">
        <f t="shared" si="184"/>
        <v>0</v>
      </c>
      <c r="Q516" s="351"/>
      <c r="R516" s="351"/>
      <c r="S516" s="19" t="str">
        <f t="shared" si="204"/>
        <v/>
      </c>
      <c r="T516" s="62" t="str">
        <f t="shared" si="205"/>
        <v/>
      </c>
      <c r="U516" s="25">
        <f t="shared" si="185"/>
        <v>0</v>
      </c>
      <c r="V516" s="21">
        <f t="shared" si="186"/>
        <v>0</v>
      </c>
      <c r="W516" s="4" t="str">
        <f t="shared" si="187"/>
        <v/>
      </c>
      <c r="X516" s="4" t="e">
        <f t="shared" si="202"/>
        <v>#VALUE!</v>
      </c>
      <c r="Y516" s="4">
        <f t="shared" si="188"/>
        <v>0</v>
      </c>
      <c r="Z516" s="4">
        <f t="shared" si="203"/>
        <v>0</v>
      </c>
      <c r="AA516" s="4" t="e">
        <f t="shared" si="189"/>
        <v>#VALUE!</v>
      </c>
      <c r="AB516" s="4" t="e">
        <f t="shared" si="190"/>
        <v>#VALUE!</v>
      </c>
      <c r="AC516" s="4" t="e">
        <f t="shared" si="206"/>
        <v>#VALUE!</v>
      </c>
      <c r="AD516" s="4" t="e">
        <f t="shared" si="191"/>
        <v>#VALUE!</v>
      </c>
      <c r="AE516" s="4" t="e">
        <f t="shared" si="207"/>
        <v>#VALUE!</v>
      </c>
      <c r="AF516" s="4" t="e">
        <f t="shared" si="192"/>
        <v>#VALUE!</v>
      </c>
      <c r="AG516" s="4" t="e">
        <f t="shared" si="193"/>
        <v>#VALUE!</v>
      </c>
      <c r="AH516" s="4" t="e">
        <f t="shared" si="194"/>
        <v>#VALUE!</v>
      </c>
      <c r="AI516" s="4" t="e">
        <f t="shared" si="195"/>
        <v>#VALUE!</v>
      </c>
      <c r="AJ516" s="4" t="e">
        <f t="shared" si="196"/>
        <v>#VALUE!</v>
      </c>
      <c r="AK516" s="4" t="e">
        <f t="shared" si="197"/>
        <v>#VALUE!</v>
      </c>
      <c r="AL516" s="4" t="e">
        <f t="shared" si="198"/>
        <v>#VALUE!</v>
      </c>
    </row>
    <row r="517" spans="1:38" ht="13.8" thickBot="1" x14ac:dyDescent="0.3">
      <c r="A517" s="350"/>
      <c r="B517" s="351"/>
      <c r="C517" s="351"/>
      <c r="D517" s="560"/>
      <c r="E517" s="561"/>
      <c r="F517" s="351"/>
      <c r="G517" s="354"/>
      <c r="H517" s="357"/>
      <c r="I517" s="353"/>
      <c r="J517" s="354"/>
      <c r="K517" s="65"/>
      <c r="L517" s="61" t="str">
        <f t="shared" si="199"/>
        <v/>
      </c>
      <c r="M517" s="4" t="str">
        <f t="shared" si="200"/>
        <v/>
      </c>
      <c r="N517" s="4" t="str">
        <f>IF(U517&lt;MIN($D$5,$D$10),"",INDEX($U$35:$Z508,1,B517+1))</f>
        <v/>
      </c>
      <c r="O517" s="5" t="str">
        <f t="shared" si="201"/>
        <v/>
      </c>
      <c r="P517" s="5">
        <f t="shared" si="184"/>
        <v>0</v>
      </c>
      <c r="Q517" s="351"/>
      <c r="R517" s="351"/>
      <c r="S517" s="19" t="str">
        <f t="shared" si="204"/>
        <v/>
      </c>
      <c r="T517" s="62" t="str">
        <f t="shared" si="205"/>
        <v/>
      </c>
      <c r="U517" s="25">
        <f t="shared" si="185"/>
        <v>0</v>
      </c>
      <c r="V517" s="21">
        <f t="shared" si="186"/>
        <v>0</v>
      </c>
      <c r="W517" s="4" t="str">
        <f t="shared" si="187"/>
        <v/>
      </c>
      <c r="X517" s="4" t="e">
        <f t="shared" si="202"/>
        <v>#VALUE!</v>
      </c>
      <c r="Y517" s="4">
        <f t="shared" si="188"/>
        <v>0</v>
      </c>
      <c r="Z517" s="4">
        <f t="shared" si="203"/>
        <v>0</v>
      </c>
      <c r="AA517" s="4" t="e">
        <f t="shared" si="189"/>
        <v>#VALUE!</v>
      </c>
      <c r="AB517" s="4" t="e">
        <f t="shared" si="190"/>
        <v>#VALUE!</v>
      </c>
      <c r="AC517" s="4" t="e">
        <f t="shared" si="206"/>
        <v>#VALUE!</v>
      </c>
      <c r="AD517" s="4" t="e">
        <f t="shared" si="191"/>
        <v>#VALUE!</v>
      </c>
      <c r="AE517" s="4" t="e">
        <f t="shared" si="207"/>
        <v>#VALUE!</v>
      </c>
      <c r="AF517" s="4" t="e">
        <f t="shared" si="192"/>
        <v>#VALUE!</v>
      </c>
      <c r="AG517" s="4" t="e">
        <f t="shared" si="193"/>
        <v>#VALUE!</v>
      </c>
      <c r="AH517" s="4" t="e">
        <f t="shared" si="194"/>
        <v>#VALUE!</v>
      </c>
      <c r="AI517" s="4" t="e">
        <f t="shared" si="195"/>
        <v>#VALUE!</v>
      </c>
      <c r="AJ517" s="4" t="e">
        <f t="shared" si="196"/>
        <v>#VALUE!</v>
      </c>
      <c r="AK517" s="4" t="e">
        <f t="shared" si="197"/>
        <v>#VALUE!</v>
      </c>
      <c r="AL517" s="4" t="e">
        <f t="shared" si="198"/>
        <v>#VALUE!</v>
      </c>
    </row>
    <row r="518" spans="1:38" ht="13.8" thickBot="1" x14ac:dyDescent="0.3">
      <c r="A518" s="350"/>
      <c r="B518" s="351"/>
      <c r="C518" s="351"/>
      <c r="D518" s="560"/>
      <c r="E518" s="561"/>
      <c r="F518" s="351"/>
      <c r="G518" s="354"/>
      <c r="H518" s="357"/>
      <c r="I518" s="353"/>
      <c r="J518" s="354"/>
      <c r="K518" s="65"/>
      <c r="L518" s="61" t="str">
        <f t="shared" si="199"/>
        <v/>
      </c>
      <c r="M518" s="4" t="str">
        <f t="shared" si="200"/>
        <v/>
      </c>
      <c r="N518" s="4" t="str">
        <f>IF(U518&lt;MIN($D$5,$D$10),"",INDEX($U$35:$Z509,1,B518+1))</f>
        <v/>
      </c>
      <c r="O518" s="5" t="str">
        <f t="shared" si="201"/>
        <v/>
      </c>
      <c r="P518" s="5">
        <f t="shared" si="184"/>
        <v>0</v>
      </c>
      <c r="Q518" s="351"/>
      <c r="R518" s="351"/>
      <c r="S518" s="19" t="str">
        <f t="shared" si="204"/>
        <v/>
      </c>
      <c r="T518" s="62" t="str">
        <f t="shared" si="205"/>
        <v/>
      </c>
      <c r="U518" s="25">
        <f t="shared" si="185"/>
        <v>0</v>
      </c>
      <c r="V518" s="21">
        <f t="shared" si="186"/>
        <v>0</v>
      </c>
      <c r="W518" s="4" t="str">
        <f t="shared" si="187"/>
        <v/>
      </c>
      <c r="X518" s="4" t="e">
        <f t="shared" si="202"/>
        <v>#VALUE!</v>
      </c>
      <c r="Y518" s="4">
        <f t="shared" si="188"/>
        <v>0</v>
      </c>
      <c r="Z518" s="4">
        <f t="shared" si="203"/>
        <v>0</v>
      </c>
      <c r="AA518" s="4" t="e">
        <f t="shared" si="189"/>
        <v>#VALUE!</v>
      </c>
      <c r="AB518" s="4" t="e">
        <f t="shared" si="190"/>
        <v>#VALUE!</v>
      </c>
      <c r="AC518" s="4" t="e">
        <f t="shared" si="206"/>
        <v>#VALUE!</v>
      </c>
      <c r="AD518" s="4" t="e">
        <f t="shared" si="191"/>
        <v>#VALUE!</v>
      </c>
      <c r="AE518" s="4" t="e">
        <f t="shared" si="207"/>
        <v>#VALUE!</v>
      </c>
      <c r="AF518" s="4" t="e">
        <f t="shared" si="192"/>
        <v>#VALUE!</v>
      </c>
      <c r="AG518" s="4" t="e">
        <f t="shared" si="193"/>
        <v>#VALUE!</v>
      </c>
      <c r="AH518" s="4" t="e">
        <f t="shared" si="194"/>
        <v>#VALUE!</v>
      </c>
      <c r="AI518" s="4" t="e">
        <f t="shared" si="195"/>
        <v>#VALUE!</v>
      </c>
      <c r="AJ518" s="4" t="e">
        <f t="shared" si="196"/>
        <v>#VALUE!</v>
      </c>
      <c r="AK518" s="4" t="e">
        <f t="shared" si="197"/>
        <v>#VALUE!</v>
      </c>
      <c r="AL518" s="4" t="e">
        <f t="shared" si="198"/>
        <v>#VALUE!</v>
      </c>
    </row>
    <row r="519" spans="1:38" ht="13.8" thickBot="1" x14ac:dyDescent="0.3">
      <c r="A519" s="350"/>
      <c r="B519" s="351"/>
      <c r="C519" s="351"/>
      <c r="D519" s="560"/>
      <c r="E519" s="561"/>
      <c r="F519" s="351"/>
      <c r="G519" s="354"/>
      <c r="H519" s="357"/>
      <c r="I519" s="353"/>
      <c r="J519" s="354"/>
      <c r="K519" s="65"/>
      <c r="L519" s="61" t="str">
        <f t="shared" si="199"/>
        <v/>
      </c>
      <c r="M519" s="4" t="str">
        <f t="shared" si="200"/>
        <v/>
      </c>
      <c r="N519" s="4" t="str">
        <f>IF(U519&lt;MIN($D$5,$D$10),"",INDEX($U$35:$Z510,1,B519+1))</f>
        <v/>
      </c>
      <c r="O519" s="5" t="str">
        <f t="shared" si="201"/>
        <v/>
      </c>
      <c r="P519" s="5">
        <f t="shared" si="184"/>
        <v>0</v>
      </c>
      <c r="Q519" s="351"/>
      <c r="R519" s="351"/>
      <c r="S519" s="19" t="str">
        <f t="shared" si="204"/>
        <v/>
      </c>
      <c r="T519" s="62" t="str">
        <f t="shared" si="205"/>
        <v/>
      </c>
      <c r="U519" s="25">
        <f t="shared" si="185"/>
        <v>0</v>
      </c>
      <c r="V519" s="21">
        <f t="shared" si="186"/>
        <v>0</v>
      </c>
      <c r="W519" s="4" t="str">
        <f t="shared" si="187"/>
        <v/>
      </c>
      <c r="X519" s="4" t="e">
        <f t="shared" si="202"/>
        <v>#VALUE!</v>
      </c>
      <c r="Y519" s="4">
        <f t="shared" si="188"/>
        <v>0</v>
      </c>
      <c r="Z519" s="4">
        <f t="shared" si="203"/>
        <v>0</v>
      </c>
      <c r="AA519" s="4" t="e">
        <f t="shared" si="189"/>
        <v>#VALUE!</v>
      </c>
      <c r="AB519" s="4" t="e">
        <f t="shared" si="190"/>
        <v>#VALUE!</v>
      </c>
      <c r="AC519" s="4" t="e">
        <f t="shared" si="206"/>
        <v>#VALUE!</v>
      </c>
      <c r="AD519" s="4" t="e">
        <f t="shared" si="191"/>
        <v>#VALUE!</v>
      </c>
      <c r="AE519" s="4" t="e">
        <f t="shared" si="207"/>
        <v>#VALUE!</v>
      </c>
      <c r="AF519" s="4" t="e">
        <f t="shared" si="192"/>
        <v>#VALUE!</v>
      </c>
      <c r="AG519" s="4" t="e">
        <f t="shared" si="193"/>
        <v>#VALUE!</v>
      </c>
      <c r="AH519" s="4" t="e">
        <f t="shared" si="194"/>
        <v>#VALUE!</v>
      </c>
      <c r="AI519" s="4" t="e">
        <f t="shared" si="195"/>
        <v>#VALUE!</v>
      </c>
      <c r="AJ519" s="4" t="e">
        <f t="shared" si="196"/>
        <v>#VALUE!</v>
      </c>
      <c r="AK519" s="4" t="e">
        <f t="shared" si="197"/>
        <v>#VALUE!</v>
      </c>
      <c r="AL519" s="4" t="e">
        <f t="shared" si="198"/>
        <v>#VALUE!</v>
      </c>
    </row>
    <row r="520" spans="1:38" ht="13.8" thickBot="1" x14ac:dyDescent="0.3">
      <c r="A520" s="350"/>
      <c r="B520" s="351"/>
      <c r="C520" s="351"/>
      <c r="D520" s="560"/>
      <c r="E520" s="561"/>
      <c r="F520" s="351"/>
      <c r="G520" s="354"/>
      <c r="H520" s="357"/>
      <c r="I520" s="353"/>
      <c r="J520" s="354"/>
      <c r="K520" s="65"/>
      <c r="L520" s="61" t="str">
        <f t="shared" si="199"/>
        <v/>
      </c>
      <c r="M520" s="4" t="str">
        <f t="shared" si="200"/>
        <v/>
      </c>
      <c r="N520" s="4" t="str">
        <f>IF(U520&lt;MIN($D$5,$D$10),"",INDEX($U$35:$Z511,1,B520+1))</f>
        <v/>
      </c>
      <c r="O520" s="5" t="str">
        <f t="shared" si="201"/>
        <v/>
      </c>
      <c r="P520" s="5">
        <f t="shared" si="184"/>
        <v>0</v>
      </c>
      <c r="Q520" s="351"/>
      <c r="R520" s="351"/>
      <c r="S520" s="19" t="str">
        <f t="shared" si="204"/>
        <v/>
      </c>
      <c r="T520" s="62" t="str">
        <f t="shared" si="205"/>
        <v/>
      </c>
      <c r="U520" s="25">
        <f t="shared" si="185"/>
        <v>0</v>
      </c>
      <c r="V520" s="21">
        <f t="shared" si="186"/>
        <v>0</v>
      </c>
      <c r="W520" s="4" t="str">
        <f t="shared" si="187"/>
        <v/>
      </c>
      <c r="X520" s="4" t="e">
        <f t="shared" si="202"/>
        <v>#VALUE!</v>
      </c>
      <c r="Y520" s="4">
        <f t="shared" si="188"/>
        <v>0</v>
      </c>
      <c r="Z520" s="4">
        <f t="shared" si="203"/>
        <v>0</v>
      </c>
      <c r="AA520" s="4" t="e">
        <f t="shared" si="189"/>
        <v>#VALUE!</v>
      </c>
      <c r="AB520" s="4" t="e">
        <f t="shared" si="190"/>
        <v>#VALUE!</v>
      </c>
      <c r="AC520" s="4" t="e">
        <f t="shared" si="206"/>
        <v>#VALUE!</v>
      </c>
      <c r="AD520" s="4" t="e">
        <f t="shared" si="191"/>
        <v>#VALUE!</v>
      </c>
      <c r="AE520" s="4" t="e">
        <f t="shared" si="207"/>
        <v>#VALUE!</v>
      </c>
      <c r="AF520" s="4" t="e">
        <f t="shared" si="192"/>
        <v>#VALUE!</v>
      </c>
      <c r="AG520" s="4" t="e">
        <f t="shared" si="193"/>
        <v>#VALUE!</v>
      </c>
      <c r="AH520" s="4" t="e">
        <f t="shared" si="194"/>
        <v>#VALUE!</v>
      </c>
      <c r="AI520" s="4" t="e">
        <f t="shared" si="195"/>
        <v>#VALUE!</v>
      </c>
      <c r="AJ520" s="4" t="e">
        <f t="shared" si="196"/>
        <v>#VALUE!</v>
      </c>
      <c r="AK520" s="4" t="e">
        <f t="shared" si="197"/>
        <v>#VALUE!</v>
      </c>
      <c r="AL520" s="4" t="e">
        <f t="shared" si="198"/>
        <v>#VALUE!</v>
      </c>
    </row>
    <row r="521" spans="1:38" ht="13.8" thickBot="1" x14ac:dyDescent="0.3">
      <c r="A521" s="350"/>
      <c r="B521" s="351"/>
      <c r="C521" s="351"/>
      <c r="D521" s="560"/>
      <c r="E521" s="561"/>
      <c r="F521" s="351"/>
      <c r="G521" s="354"/>
      <c r="H521" s="357"/>
      <c r="I521" s="353"/>
      <c r="J521" s="354"/>
      <c r="K521" s="65"/>
      <c r="L521" s="61" t="str">
        <f t="shared" si="199"/>
        <v/>
      </c>
      <c r="M521" s="4" t="str">
        <f t="shared" si="200"/>
        <v/>
      </c>
      <c r="N521" s="4" t="str">
        <f>IF(U521&lt;MIN($D$5,$D$10),"",INDEX($U$35:$Z512,1,B521+1))</f>
        <v/>
      </c>
      <c r="O521" s="5" t="str">
        <f t="shared" si="201"/>
        <v/>
      </c>
      <c r="P521" s="5">
        <f t="shared" si="184"/>
        <v>0</v>
      </c>
      <c r="Q521" s="351"/>
      <c r="R521" s="351"/>
      <c r="S521" s="19" t="str">
        <f t="shared" si="204"/>
        <v/>
      </c>
      <c r="T521" s="62" t="str">
        <f t="shared" si="205"/>
        <v/>
      </c>
      <c r="U521" s="25">
        <f t="shared" si="185"/>
        <v>0</v>
      </c>
      <c r="V521" s="21">
        <f t="shared" si="186"/>
        <v>0</v>
      </c>
      <c r="W521" s="4" t="str">
        <f t="shared" si="187"/>
        <v/>
      </c>
      <c r="X521" s="4" t="e">
        <f t="shared" si="202"/>
        <v>#VALUE!</v>
      </c>
      <c r="Y521" s="4">
        <f t="shared" si="188"/>
        <v>0</v>
      </c>
      <c r="Z521" s="4">
        <f t="shared" si="203"/>
        <v>0</v>
      </c>
      <c r="AA521" s="4" t="e">
        <f t="shared" si="189"/>
        <v>#VALUE!</v>
      </c>
      <c r="AB521" s="4" t="e">
        <f t="shared" si="190"/>
        <v>#VALUE!</v>
      </c>
      <c r="AC521" s="4" t="e">
        <f t="shared" si="206"/>
        <v>#VALUE!</v>
      </c>
      <c r="AD521" s="4" t="e">
        <f t="shared" si="191"/>
        <v>#VALUE!</v>
      </c>
      <c r="AE521" s="4" t="e">
        <f t="shared" si="207"/>
        <v>#VALUE!</v>
      </c>
      <c r="AF521" s="4" t="e">
        <f t="shared" si="192"/>
        <v>#VALUE!</v>
      </c>
      <c r="AG521" s="4" t="e">
        <f t="shared" si="193"/>
        <v>#VALUE!</v>
      </c>
      <c r="AH521" s="4" t="e">
        <f t="shared" si="194"/>
        <v>#VALUE!</v>
      </c>
      <c r="AI521" s="4" t="e">
        <f t="shared" si="195"/>
        <v>#VALUE!</v>
      </c>
      <c r="AJ521" s="4" t="e">
        <f t="shared" si="196"/>
        <v>#VALUE!</v>
      </c>
      <c r="AK521" s="4" t="e">
        <f t="shared" si="197"/>
        <v>#VALUE!</v>
      </c>
      <c r="AL521" s="4" t="e">
        <f t="shared" si="198"/>
        <v>#VALUE!</v>
      </c>
    </row>
    <row r="522" spans="1:38" ht="13.8" thickBot="1" x14ac:dyDescent="0.3">
      <c r="A522" s="350"/>
      <c r="B522" s="351"/>
      <c r="C522" s="351"/>
      <c r="D522" s="560"/>
      <c r="E522" s="561"/>
      <c r="F522" s="351"/>
      <c r="G522" s="354"/>
      <c r="H522" s="357"/>
      <c r="I522" s="353"/>
      <c r="J522" s="354"/>
      <c r="K522" s="65"/>
      <c r="L522" s="61" t="str">
        <f t="shared" si="199"/>
        <v/>
      </c>
      <c r="M522" s="4" t="str">
        <f t="shared" si="200"/>
        <v/>
      </c>
      <c r="N522" s="4" t="str">
        <f>IF(U522&lt;MIN($D$5,$D$10),"",INDEX($U$35:$Z513,1,B522+1))</f>
        <v/>
      </c>
      <c r="O522" s="5" t="str">
        <f t="shared" si="201"/>
        <v/>
      </c>
      <c r="P522" s="5">
        <f t="shared" si="184"/>
        <v>0</v>
      </c>
      <c r="Q522" s="351"/>
      <c r="R522" s="351"/>
      <c r="S522" s="19" t="str">
        <f t="shared" si="204"/>
        <v/>
      </c>
      <c r="T522" s="62" t="str">
        <f t="shared" si="205"/>
        <v/>
      </c>
      <c r="U522" s="25">
        <f t="shared" si="185"/>
        <v>0</v>
      </c>
      <c r="V522" s="21">
        <f t="shared" si="186"/>
        <v>0</v>
      </c>
      <c r="W522" s="4" t="str">
        <f t="shared" si="187"/>
        <v/>
      </c>
      <c r="X522" s="4" t="e">
        <f t="shared" si="202"/>
        <v>#VALUE!</v>
      </c>
      <c r="Y522" s="4">
        <f t="shared" si="188"/>
        <v>0</v>
      </c>
      <c r="Z522" s="4">
        <f t="shared" si="203"/>
        <v>0</v>
      </c>
      <c r="AA522" s="4" t="e">
        <f t="shared" si="189"/>
        <v>#VALUE!</v>
      </c>
      <c r="AB522" s="4" t="e">
        <f t="shared" si="190"/>
        <v>#VALUE!</v>
      </c>
      <c r="AC522" s="4" t="e">
        <f t="shared" si="206"/>
        <v>#VALUE!</v>
      </c>
      <c r="AD522" s="4" t="e">
        <f t="shared" si="191"/>
        <v>#VALUE!</v>
      </c>
      <c r="AE522" s="4" t="e">
        <f t="shared" si="207"/>
        <v>#VALUE!</v>
      </c>
      <c r="AF522" s="4" t="e">
        <f t="shared" si="192"/>
        <v>#VALUE!</v>
      </c>
      <c r="AG522" s="4" t="e">
        <f t="shared" si="193"/>
        <v>#VALUE!</v>
      </c>
      <c r="AH522" s="4" t="e">
        <f t="shared" si="194"/>
        <v>#VALUE!</v>
      </c>
      <c r="AI522" s="4" t="e">
        <f t="shared" si="195"/>
        <v>#VALUE!</v>
      </c>
      <c r="AJ522" s="4" t="e">
        <f t="shared" si="196"/>
        <v>#VALUE!</v>
      </c>
      <c r="AK522" s="4" t="e">
        <f t="shared" si="197"/>
        <v>#VALUE!</v>
      </c>
      <c r="AL522" s="4" t="e">
        <f t="shared" si="198"/>
        <v>#VALUE!</v>
      </c>
    </row>
    <row r="523" spans="1:38" ht="13.8" thickBot="1" x14ac:dyDescent="0.3">
      <c r="A523" s="350"/>
      <c r="B523" s="351"/>
      <c r="C523" s="351"/>
      <c r="D523" s="560"/>
      <c r="E523" s="561"/>
      <c r="F523" s="351"/>
      <c r="G523" s="354"/>
      <c r="H523" s="357"/>
      <c r="I523" s="353"/>
      <c r="J523" s="354"/>
      <c r="K523" s="65"/>
      <c r="L523" s="61" t="str">
        <f t="shared" si="199"/>
        <v/>
      </c>
      <c r="M523" s="4" t="str">
        <f t="shared" si="200"/>
        <v/>
      </c>
      <c r="N523" s="4" t="str">
        <f>IF(U523&lt;MIN($D$5,$D$10),"",INDEX($U$35:$Z514,1,B523+1))</f>
        <v/>
      </c>
      <c r="O523" s="5" t="str">
        <f t="shared" si="201"/>
        <v/>
      </c>
      <c r="P523" s="5">
        <f t="shared" si="184"/>
        <v>0</v>
      </c>
      <c r="Q523" s="351"/>
      <c r="R523" s="351"/>
      <c r="S523" s="19" t="str">
        <f t="shared" si="204"/>
        <v/>
      </c>
      <c r="T523" s="62" t="str">
        <f t="shared" si="205"/>
        <v/>
      </c>
      <c r="U523" s="25">
        <f t="shared" si="185"/>
        <v>0</v>
      </c>
      <c r="V523" s="21">
        <f t="shared" si="186"/>
        <v>0</v>
      </c>
      <c r="W523" s="4" t="str">
        <f t="shared" si="187"/>
        <v/>
      </c>
      <c r="X523" s="4" t="e">
        <f t="shared" si="202"/>
        <v>#VALUE!</v>
      </c>
      <c r="Y523" s="4">
        <f t="shared" si="188"/>
        <v>0</v>
      </c>
      <c r="Z523" s="4">
        <f t="shared" si="203"/>
        <v>0</v>
      </c>
      <c r="AA523" s="4" t="e">
        <f t="shared" si="189"/>
        <v>#VALUE!</v>
      </c>
      <c r="AB523" s="4" t="e">
        <f t="shared" si="190"/>
        <v>#VALUE!</v>
      </c>
      <c r="AC523" s="4" t="e">
        <f t="shared" si="206"/>
        <v>#VALUE!</v>
      </c>
      <c r="AD523" s="4" t="e">
        <f t="shared" si="191"/>
        <v>#VALUE!</v>
      </c>
      <c r="AE523" s="4" t="e">
        <f t="shared" si="207"/>
        <v>#VALUE!</v>
      </c>
      <c r="AF523" s="4" t="e">
        <f t="shared" si="192"/>
        <v>#VALUE!</v>
      </c>
      <c r="AG523" s="4" t="e">
        <f t="shared" si="193"/>
        <v>#VALUE!</v>
      </c>
      <c r="AH523" s="4" t="e">
        <f t="shared" si="194"/>
        <v>#VALUE!</v>
      </c>
      <c r="AI523" s="4" t="e">
        <f t="shared" si="195"/>
        <v>#VALUE!</v>
      </c>
      <c r="AJ523" s="4" t="e">
        <f t="shared" si="196"/>
        <v>#VALUE!</v>
      </c>
      <c r="AK523" s="4" t="e">
        <f t="shared" si="197"/>
        <v>#VALUE!</v>
      </c>
      <c r="AL523" s="4" t="e">
        <f t="shared" si="198"/>
        <v>#VALUE!</v>
      </c>
    </row>
    <row r="524" spans="1:38" ht="13.8" thickBot="1" x14ac:dyDescent="0.3">
      <c r="A524" s="350"/>
      <c r="B524" s="351"/>
      <c r="C524" s="351"/>
      <c r="D524" s="560"/>
      <c r="E524" s="561"/>
      <c r="F524" s="351"/>
      <c r="G524" s="354"/>
      <c r="H524" s="357"/>
      <c r="I524" s="353"/>
      <c r="J524" s="354"/>
      <c r="K524" s="65"/>
      <c r="L524" s="61" t="str">
        <f t="shared" si="199"/>
        <v/>
      </c>
      <c r="M524" s="4" t="str">
        <f t="shared" si="200"/>
        <v/>
      </c>
      <c r="N524" s="4" t="str">
        <f>IF(U524&lt;MIN($D$5,$D$10),"",INDEX($U$35:$Z515,1,B524+1))</f>
        <v/>
      </c>
      <c r="O524" s="5" t="str">
        <f t="shared" si="201"/>
        <v/>
      </c>
      <c r="P524" s="5">
        <f t="shared" si="184"/>
        <v>0</v>
      </c>
      <c r="Q524" s="351"/>
      <c r="R524" s="351"/>
      <c r="S524" s="19" t="str">
        <f t="shared" si="204"/>
        <v/>
      </c>
      <c r="T524" s="62" t="str">
        <f t="shared" si="205"/>
        <v/>
      </c>
      <c r="U524" s="25">
        <f t="shared" si="185"/>
        <v>0</v>
      </c>
      <c r="V524" s="21">
        <f t="shared" si="186"/>
        <v>0</v>
      </c>
      <c r="W524" s="4" t="str">
        <f t="shared" si="187"/>
        <v/>
      </c>
      <c r="X524" s="4" t="e">
        <f t="shared" si="202"/>
        <v>#VALUE!</v>
      </c>
      <c r="Y524" s="4">
        <f t="shared" si="188"/>
        <v>0</v>
      </c>
      <c r="Z524" s="4">
        <f t="shared" si="203"/>
        <v>0</v>
      </c>
      <c r="AA524" s="4" t="e">
        <f t="shared" si="189"/>
        <v>#VALUE!</v>
      </c>
      <c r="AB524" s="4" t="e">
        <f t="shared" si="190"/>
        <v>#VALUE!</v>
      </c>
      <c r="AC524" s="4" t="e">
        <f t="shared" si="206"/>
        <v>#VALUE!</v>
      </c>
      <c r="AD524" s="4" t="e">
        <f t="shared" si="191"/>
        <v>#VALUE!</v>
      </c>
      <c r="AE524" s="4" t="e">
        <f t="shared" si="207"/>
        <v>#VALUE!</v>
      </c>
      <c r="AF524" s="4" t="e">
        <f t="shared" si="192"/>
        <v>#VALUE!</v>
      </c>
      <c r="AG524" s="4" t="e">
        <f t="shared" si="193"/>
        <v>#VALUE!</v>
      </c>
      <c r="AH524" s="4" t="e">
        <f t="shared" si="194"/>
        <v>#VALUE!</v>
      </c>
      <c r="AI524" s="4" t="e">
        <f t="shared" si="195"/>
        <v>#VALUE!</v>
      </c>
      <c r="AJ524" s="4" t="e">
        <f t="shared" si="196"/>
        <v>#VALUE!</v>
      </c>
      <c r="AK524" s="4" t="e">
        <f t="shared" si="197"/>
        <v>#VALUE!</v>
      </c>
      <c r="AL524" s="4" t="e">
        <f t="shared" si="198"/>
        <v>#VALUE!</v>
      </c>
    </row>
    <row r="525" spans="1:38" ht="13.8" thickBot="1" x14ac:dyDescent="0.3">
      <c r="A525" s="350"/>
      <c r="B525" s="351"/>
      <c r="C525" s="351"/>
      <c r="D525" s="560"/>
      <c r="E525" s="561"/>
      <c r="F525" s="351"/>
      <c r="G525" s="354"/>
      <c r="H525" s="357"/>
      <c r="I525" s="353"/>
      <c r="J525" s="354"/>
      <c r="K525" s="65"/>
      <c r="L525" s="61" t="str">
        <f t="shared" si="199"/>
        <v/>
      </c>
      <c r="M525" s="4" t="str">
        <f t="shared" si="200"/>
        <v/>
      </c>
      <c r="N525" s="4" t="str">
        <f>IF(U525&lt;MIN($D$5,$D$10),"",INDEX($U$35:$Z516,1,B525+1))</f>
        <v/>
      </c>
      <c r="O525" s="5" t="str">
        <f t="shared" si="201"/>
        <v/>
      </c>
      <c r="P525" s="5">
        <f t="shared" si="184"/>
        <v>0</v>
      </c>
      <c r="Q525" s="351"/>
      <c r="R525" s="351"/>
      <c r="S525" s="19" t="str">
        <f t="shared" si="204"/>
        <v/>
      </c>
      <c r="T525" s="62" t="str">
        <f t="shared" si="205"/>
        <v/>
      </c>
      <c r="U525" s="25">
        <f t="shared" si="185"/>
        <v>0</v>
      </c>
      <c r="V525" s="21">
        <f t="shared" si="186"/>
        <v>0</v>
      </c>
      <c r="W525" s="4" t="str">
        <f t="shared" si="187"/>
        <v/>
      </c>
      <c r="X525" s="4" t="e">
        <f t="shared" si="202"/>
        <v>#VALUE!</v>
      </c>
      <c r="Y525" s="4">
        <f t="shared" si="188"/>
        <v>0</v>
      </c>
      <c r="Z525" s="4">
        <f t="shared" si="203"/>
        <v>0</v>
      </c>
      <c r="AA525" s="4" t="e">
        <f t="shared" si="189"/>
        <v>#VALUE!</v>
      </c>
      <c r="AB525" s="4" t="e">
        <f t="shared" si="190"/>
        <v>#VALUE!</v>
      </c>
      <c r="AC525" s="4" t="e">
        <f t="shared" si="206"/>
        <v>#VALUE!</v>
      </c>
      <c r="AD525" s="4" t="e">
        <f t="shared" si="191"/>
        <v>#VALUE!</v>
      </c>
      <c r="AE525" s="4" t="e">
        <f t="shared" si="207"/>
        <v>#VALUE!</v>
      </c>
      <c r="AF525" s="4" t="e">
        <f t="shared" si="192"/>
        <v>#VALUE!</v>
      </c>
      <c r="AG525" s="4" t="e">
        <f t="shared" si="193"/>
        <v>#VALUE!</v>
      </c>
      <c r="AH525" s="4" t="e">
        <f t="shared" si="194"/>
        <v>#VALUE!</v>
      </c>
      <c r="AI525" s="4" t="e">
        <f t="shared" si="195"/>
        <v>#VALUE!</v>
      </c>
      <c r="AJ525" s="4" t="e">
        <f t="shared" si="196"/>
        <v>#VALUE!</v>
      </c>
      <c r="AK525" s="4" t="e">
        <f t="shared" si="197"/>
        <v>#VALUE!</v>
      </c>
      <c r="AL525" s="4" t="e">
        <f t="shared" si="198"/>
        <v>#VALUE!</v>
      </c>
    </row>
    <row r="526" spans="1:38" ht="13.8" thickBot="1" x14ac:dyDescent="0.3">
      <c r="A526" s="350"/>
      <c r="B526" s="351"/>
      <c r="C526" s="351"/>
      <c r="D526" s="560"/>
      <c r="E526" s="561"/>
      <c r="F526" s="351"/>
      <c r="G526" s="354"/>
      <c r="H526" s="357"/>
      <c r="I526" s="353"/>
      <c r="J526" s="354"/>
      <c r="K526" s="65"/>
      <c r="L526" s="61" t="str">
        <f t="shared" si="199"/>
        <v/>
      </c>
      <c r="M526" s="4" t="str">
        <f t="shared" si="200"/>
        <v/>
      </c>
      <c r="N526" s="4" t="str">
        <f>IF(U526&lt;MIN($D$5,$D$10),"",INDEX($U$35:$Z517,1,B526+1))</f>
        <v/>
      </c>
      <c r="O526" s="5" t="str">
        <f t="shared" si="201"/>
        <v/>
      </c>
      <c r="P526" s="5">
        <f t="shared" si="184"/>
        <v>0</v>
      </c>
      <c r="Q526" s="351"/>
      <c r="R526" s="351"/>
      <c r="S526" s="19" t="str">
        <f t="shared" si="204"/>
        <v/>
      </c>
      <c r="T526" s="62" t="str">
        <f t="shared" si="205"/>
        <v/>
      </c>
      <c r="U526" s="25">
        <f t="shared" si="185"/>
        <v>0</v>
      </c>
      <c r="V526" s="21">
        <f t="shared" si="186"/>
        <v>0</v>
      </c>
      <c r="W526" s="4" t="str">
        <f t="shared" si="187"/>
        <v/>
      </c>
      <c r="X526" s="4" t="e">
        <f t="shared" si="202"/>
        <v>#VALUE!</v>
      </c>
      <c r="Y526" s="4">
        <f t="shared" si="188"/>
        <v>0</v>
      </c>
      <c r="Z526" s="4">
        <f t="shared" si="203"/>
        <v>0</v>
      </c>
      <c r="AA526" s="4" t="e">
        <f t="shared" si="189"/>
        <v>#VALUE!</v>
      </c>
      <c r="AB526" s="4" t="e">
        <f t="shared" si="190"/>
        <v>#VALUE!</v>
      </c>
      <c r="AC526" s="4" t="e">
        <f t="shared" si="206"/>
        <v>#VALUE!</v>
      </c>
      <c r="AD526" s="4" t="e">
        <f t="shared" si="191"/>
        <v>#VALUE!</v>
      </c>
      <c r="AE526" s="4" t="e">
        <f t="shared" si="207"/>
        <v>#VALUE!</v>
      </c>
      <c r="AF526" s="4" t="e">
        <f t="shared" si="192"/>
        <v>#VALUE!</v>
      </c>
      <c r="AG526" s="4" t="e">
        <f t="shared" si="193"/>
        <v>#VALUE!</v>
      </c>
      <c r="AH526" s="4" t="e">
        <f t="shared" si="194"/>
        <v>#VALUE!</v>
      </c>
      <c r="AI526" s="4" t="e">
        <f t="shared" si="195"/>
        <v>#VALUE!</v>
      </c>
      <c r="AJ526" s="4" t="e">
        <f t="shared" si="196"/>
        <v>#VALUE!</v>
      </c>
      <c r="AK526" s="4" t="e">
        <f t="shared" si="197"/>
        <v>#VALUE!</v>
      </c>
      <c r="AL526" s="4" t="e">
        <f t="shared" si="198"/>
        <v>#VALUE!</v>
      </c>
    </row>
    <row r="527" spans="1:38" ht="13.8" thickBot="1" x14ac:dyDescent="0.3">
      <c r="A527" s="350"/>
      <c r="B527" s="351"/>
      <c r="C527" s="351"/>
      <c r="D527" s="560"/>
      <c r="E527" s="561"/>
      <c r="F527" s="351"/>
      <c r="G527" s="354"/>
      <c r="H527" s="357"/>
      <c r="I527" s="353"/>
      <c r="J527" s="354"/>
      <c r="K527" s="65"/>
      <c r="L527" s="61" t="str">
        <f t="shared" si="199"/>
        <v/>
      </c>
      <c r="M527" s="4" t="str">
        <f t="shared" si="200"/>
        <v/>
      </c>
      <c r="N527" s="4" t="str">
        <f>IF(U527&lt;MIN($D$5,$D$10),"",INDEX($U$35:$Z518,1,B527+1))</f>
        <v/>
      </c>
      <c r="O527" s="5" t="str">
        <f t="shared" si="201"/>
        <v/>
      </c>
      <c r="P527" s="5">
        <f t="shared" si="184"/>
        <v>0</v>
      </c>
      <c r="Q527" s="351"/>
      <c r="R527" s="351"/>
      <c r="S527" s="19" t="str">
        <f t="shared" si="204"/>
        <v/>
      </c>
      <c r="T527" s="62" t="str">
        <f t="shared" si="205"/>
        <v/>
      </c>
      <c r="U527" s="25">
        <f t="shared" si="185"/>
        <v>0</v>
      </c>
      <c r="V527" s="21">
        <f t="shared" si="186"/>
        <v>0</v>
      </c>
      <c r="W527" s="4" t="str">
        <f t="shared" si="187"/>
        <v/>
      </c>
      <c r="X527" s="4" t="e">
        <f t="shared" si="202"/>
        <v>#VALUE!</v>
      </c>
      <c r="Y527" s="4">
        <f t="shared" si="188"/>
        <v>0</v>
      </c>
      <c r="Z527" s="4">
        <f t="shared" si="203"/>
        <v>0</v>
      </c>
      <c r="AA527" s="4" t="e">
        <f t="shared" si="189"/>
        <v>#VALUE!</v>
      </c>
      <c r="AB527" s="4" t="e">
        <f t="shared" si="190"/>
        <v>#VALUE!</v>
      </c>
      <c r="AC527" s="4" t="e">
        <f t="shared" si="206"/>
        <v>#VALUE!</v>
      </c>
      <c r="AD527" s="4" t="e">
        <f t="shared" si="191"/>
        <v>#VALUE!</v>
      </c>
      <c r="AE527" s="4" t="e">
        <f t="shared" si="207"/>
        <v>#VALUE!</v>
      </c>
      <c r="AF527" s="4" t="e">
        <f t="shared" si="192"/>
        <v>#VALUE!</v>
      </c>
      <c r="AG527" s="4" t="e">
        <f t="shared" si="193"/>
        <v>#VALUE!</v>
      </c>
      <c r="AH527" s="4" t="e">
        <f t="shared" si="194"/>
        <v>#VALUE!</v>
      </c>
      <c r="AI527" s="4" t="e">
        <f t="shared" si="195"/>
        <v>#VALUE!</v>
      </c>
      <c r="AJ527" s="4" t="e">
        <f t="shared" si="196"/>
        <v>#VALUE!</v>
      </c>
      <c r="AK527" s="4" t="e">
        <f t="shared" si="197"/>
        <v>#VALUE!</v>
      </c>
      <c r="AL527" s="4" t="e">
        <f t="shared" si="198"/>
        <v>#VALUE!</v>
      </c>
    </row>
    <row r="528" spans="1:38" ht="13.8" thickBot="1" x14ac:dyDescent="0.3">
      <c r="A528" s="350"/>
      <c r="B528" s="351"/>
      <c r="C528" s="351"/>
      <c r="D528" s="560"/>
      <c r="E528" s="561"/>
      <c r="F528" s="351"/>
      <c r="G528" s="354"/>
      <c r="H528" s="357"/>
      <c r="I528" s="353"/>
      <c r="J528" s="354"/>
      <c r="K528" s="65"/>
      <c r="L528" s="61" t="str">
        <f t="shared" si="199"/>
        <v/>
      </c>
      <c r="M528" s="4" t="str">
        <f t="shared" si="200"/>
        <v/>
      </c>
      <c r="N528" s="4" t="str">
        <f>IF(U528&lt;MIN($D$5,$D$10),"",INDEX($U$35:$Z519,1,B528+1))</f>
        <v/>
      </c>
      <c r="O528" s="5" t="str">
        <f t="shared" si="201"/>
        <v/>
      </c>
      <c r="P528" s="5">
        <f t="shared" si="184"/>
        <v>0</v>
      </c>
      <c r="Q528" s="351"/>
      <c r="R528" s="351"/>
      <c r="S528" s="19" t="str">
        <f t="shared" si="204"/>
        <v/>
      </c>
      <c r="T528" s="62" t="str">
        <f t="shared" si="205"/>
        <v/>
      </c>
      <c r="U528" s="25">
        <f t="shared" si="185"/>
        <v>0</v>
      </c>
      <c r="V528" s="21">
        <f t="shared" si="186"/>
        <v>0</v>
      </c>
      <c r="W528" s="4" t="str">
        <f t="shared" si="187"/>
        <v/>
      </c>
      <c r="X528" s="4" t="e">
        <f t="shared" si="202"/>
        <v>#VALUE!</v>
      </c>
      <c r="Y528" s="4">
        <f t="shared" si="188"/>
        <v>0</v>
      </c>
      <c r="Z528" s="4">
        <f t="shared" si="203"/>
        <v>0</v>
      </c>
      <c r="AA528" s="4" t="e">
        <f t="shared" si="189"/>
        <v>#VALUE!</v>
      </c>
      <c r="AB528" s="4" t="e">
        <f t="shared" si="190"/>
        <v>#VALUE!</v>
      </c>
      <c r="AC528" s="4" t="e">
        <f t="shared" si="206"/>
        <v>#VALUE!</v>
      </c>
      <c r="AD528" s="4" t="e">
        <f t="shared" si="191"/>
        <v>#VALUE!</v>
      </c>
      <c r="AE528" s="4" t="e">
        <f t="shared" si="207"/>
        <v>#VALUE!</v>
      </c>
      <c r="AF528" s="4" t="e">
        <f t="shared" si="192"/>
        <v>#VALUE!</v>
      </c>
      <c r="AG528" s="4" t="e">
        <f t="shared" si="193"/>
        <v>#VALUE!</v>
      </c>
      <c r="AH528" s="4" t="e">
        <f t="shared" si="194"/>
        <v>#VALUE!</v>
      </c>
      <c r="AI528" s="4" t="e">
        <f t="shared" si="195"/>
        <v>#VALUE!</v>
      </c>
      <c r="AJ528" s="4" t="e">
        <f t="shared" si="196"/>
        <v>#VALUE!</v>
      </c>
      <c r="AK528" s="4" t="e">
        <f t="shared" si="197"/>
        <v>#VALUE!</v>
      </c>
      <c r="AL528" s="4" t="e">
        <f t="shared" si="198"/>
        <v>#VALUE!</v>
      </c>
    </row>
    <row r="529" spans="1:38" ht="13.8" thickBot="1" x14ac:dyDescent="0.3">
      <c r="A529" s="350"/>
      <c r="B529" s="351"/>
      <c r="C529" s="351"/>
      <c r="D529" s="560"/>
      <c r="E529" s="561"/>
      <c r="F529" s="351"/>
      <c r="G529" s="354"/>
      <c r="H529" s="357"/>
      <c r="I529" s="353"/>
      <c r="J529" s="354"/>
      <c r="K529" s="65"/>
      <c r="L529" s="61" t="str">
        <f t="shared" si="199"/>
        <v/>
      </c>
      <c r="M529" s="4" t="str">
        <f t="shared" si="200"/>
        <v/>
      </c>
      <c r="N529" s="4" t="str">
        <f>IF(U529&lt;MIN($D$5,$D$10),"",INDEX($U$35:$Z520,1,B529+1))</f>
        <v/>
      </c>
      <c r="O529" s="5" t="str">
        <f t="shared" si="201"/>
        <v/>
      </c>
      <c r="P529" s="5">
        <f t="shared" si="184"/>
        <v>0</v>
      </c>
      <c r="Q529" s="351"/>
      <c r="R529" s="351"/>
      <c r="S529" s="19" t="str">
        <f t="shared" si="204"/>
        <v/>
      </c>
      <c r="T529" s="62" t="str">
        <f t="shared" si="205"/>
        <v/>
      </c>
      <c r="U529" s="25">
        <f t="shared" si="185"/>
        <v>0</v>
      </c>
      <c r="V529" s="21">
        <f t="shared" si="186"/>
        <v>0</v>
      </c>
      <c r="W529" s="4" t="str">
        <f t="shared" si="187"/>
        <v/>
      </c>
      <c r="X529" s="4" t="e">
        <f t="shared" si="202"/>
        <v>#VALUE!</v>
      </c>
      <c r="Y529" s="4">
        <f t="shared" si="188"/>
        <v>0</v>
      </c>
      <c r="Z529" s="4">
        <f t="shared" si="203"/>
        <v>0</v>
      </c>
      <c r="AA529" s="4" t="e">
        <f t="shared" si="189"/>
        <v>#VALUE!</v>
      </c>
      <c r="AB529" s="4" t="e">
        <f t="shared" si="190"/>
        <v>#VALUE!</v>
      </c>
      <c r="AC529" s="4" t="e">
        <f t="shared" si="206"/>
        <v>#VALUE!</v>
      </c>
      <c r="AD529" s="4" t="e">
        <f t="shared" si="191"/>
        <v>#VALUE!</v>
      </c>
      <c r="AE529" s="4" t="e">
        <f t="shared" si="207"/>
        <v>#VALUE!</v>
      </c>
      <c r="AF529" s="4" t="e">
        <f t="shared" si="192"/>
        <v>#VALUE!</v>
      </c>
      <c r="AG529" s="4" t="e">
        <f t="shared" si="193"/>
        <v>#VALUE!</v>
      </c>
      <c r="AH529" s="4" t="e">
        <f t="shared" si="194"/>
        <v>#VALUE!</v>
      </c>
      <c r="AI529" s="4" t="e">
        <f t="shared" si="195"/>
        <v>#VALUE!</v>
      </c>
      <c r="AJ529" s="4" t="e">
        <f t="shared" si="196"/>
        <v>#VALUE!</v>
      </c>
      <c r="AK529" s="4" t="e">
        <f t="shared" si="197"/>
        <v>#VALUE!</v>
      </c>
      <c r="AL529" s="4" t="e">
        <f t="shared" si="198"/>
        <v>#VALUE!</v>
      </c>
    </row>
    <row r="530" spans="1:38" ht="13.8" thickBot="1" x14ac:dyDescent="0.3">
      <c r="A530" s="350"/>
      <c r="B530" s="351"/>
      <c r="C530" s="351"/>
      <c r="D530" s="560"/>
      <c r="E530" s="561"/>
      <c r="F530" s="351"/>
      <c r="G530" s="354"/>
      <c r="H530" s="357"/>
      <c r="I530" s="353"/>
      <c r="J530" s="354"/>
      <c r="K530" s="65"/>
      <c r="L530" s="61" t="str">
        <f t="shared" si="199"/>
        <v/>
      </c>
      <c r="M530" s="4" t="str">
        <f t="shared" si="200"/>
        <v/>
      </c>
      <c r="N530" s="4" t="str">
        <f>IF(U530&lt;MIN($D$5,$D$10),"",INDEX($U$35:$Z521,1,B530+1))</f>
        <v/>
      </c>
      <c r="O530" s="5" t="str">
        <f t="shared" si="201"/>
        <v/>
      </c>
      <c r="P530" s="5">
        <f t="shared" si="184"/>
        <v>0</v>
      </c>
      <c r="Q530" s="351"/>
      <c r="R530" s="351"/>
      <c r="S530" s="19" t="str">
        <f t="shared" si="204"/>
        <v/>
      </c>
      <c r="T530" s="62" t="str">
        <f t="shared" si="205"/>
        <v/>
      </c>
      <c r="U530" s="25">
        <f t="shared" si="185"/>
        <v>0</v>
      </c>
      <c r="V530" s="21">
        <f t="shared" si="186"/>
        <v>0</v>
      </c>
      <c r="W530" s="4" t="str">
        <f t="shared" si="187"/>
        <v/>
      </c>
      <c r="X530" s="4" t="e">
        <f t="shared" si="202"/>
        <v>#VALUE!</v>
      </c>
      <c r="Y530" s="4">
        <f t="shared" si="188"/>
        <v>0</v>
      </c>
      <c r="Z530" s="4">
        <f t="shared" si="203"/>
        <v>0</v>
      </c>
      <c r="AA530" s="4" t="e">
        <f t="shared" si="189"/>
        <v>#VALUE!</v>
      </c>
      <c r="AB530" s="4" t="e">
        <f t="shared" si="190"/>
        <v>#VALUE!</v>
      </c>
      <c r="AC530" s="4" t="e">
        <f t="shared" si="206"/>
        <v>#VALUE!</v>
      </c>
      <c r="AD530" s="4" t="e">
        <f t="shared" si="191"/>
        <v>#VALUE!</v>
      </c>
      <c r="AE530" s="4" t="e">
        <f t="shared" si="207"/>
        <v>#VALUE!</v>
      </c>
      <c r="AF530" s="4" t="e">
        <f t="shared" si="192"/>
        <v>#VALUE!</v>
      </c>
      <c r="AG530" s="4" t="e">
        <f t="shared" si="193"/>
        <v>#VALUE!</v>
      </c>
      <c r="AH530" s="4" t="e">
        <f t="shared" si="194"/>
        <v>#VALUE!</v>
      </c>
      <c r="AI530" s="4" t="e">
        <f t="shared" si="195"/>
        <v>#VALUE!</v>
      </c>
      <c r="AJ530" s="4" t="e">
        <f t="shared" si="196"/>
        <v>#VALUE!</v>
      </c>
      <c r="AK530" s="4" t="e">
        <f t="shared" si="197"/>
        <v>#VALUE!</v>
      </c>
      <c r="AL530" s="4" t="e">
        <f t="shared" si="198"/>
        <v>#VALUE!</v>
      </c>
    </row>
    <row r="531" spans="1:38" ht="13.8" thickBot="1" x14ac:dyDescent="0.3">
      <c r="A531" s="350"/>
      <c r="B531" s="351"/>
      <c r="C531" s="351"/>
      <c r="D531" s="560"/>
      <c r="E531" s="561"/>
      <c r="F531" s="351"/>
      <c r="G531" s="354"/>
      <c r="H531" s="357"/>
      <c r="I531" s="353"/>
      <c r="J531" s="354"/>
      <c r="K531" s="65"/>
      <c r="L531" s="61" t="str">
        <f t="shared" si="199"/>
        <v/>
      </c>
      <c r="M531" s="4" t="str">
        <f t="shared" si="200"/>
        <v/>
      </c>
      <c r="N531" s="4" t="str">
        <f>IF(U531&lt;MIN($D$5,$D$10),"",INDEX($U$35:$Z522,1,B531+1))</f>
        <v/>
      </c>
      <c r="O531" s="5" t="str">
        <f t="shared" si="201"/>
        <v/>
      </c>
      <c r="P531" s="5">
        <f t="shared" si="184"/>
        <v>0</v>
      </c>
      <c r="Q531" s="351"/>
      <c r="R531" s="351"/>
      <c r="S531" s="19" t="str">
        <f t="shared" si="204"/>
        <v/>
      </c>
      <c r="T531" s="62" t="str">
        <f t="shared" si="205"/>
        <v/>
      </c>
      <c r="U531" s="25">
        <f t="shared" si="185"/>
        <v>0</v>
      </c>
      <c r="V531" s="21">
        <f t="shared" si="186"/>
        <v>0</v>
      </c>
      <c r="W531" s="4" t="str">
        <f t="shared" si="187"/>
        <v/>
      </c>
      <c r="X531" s="4" t="e">
        <f t="shared" si="202"/>
        <v>#VALUE!</v>
      </c>
      <c r="Y531" s="4">
        <f t="shared" si="188"/>
        <v>0</v>
      </c>
      <c r="Z531" s="4">
        <f t="shared" si="203"/>
        <v>0</v>
      </c>
      <c r="AA531" s="4" t="e">
        <f t="shared" si="189"/>
        <v>#VALUE!</v>
      </c>
      <c r="AB531" s="4" t="e">
        <f t="shared" si="190"/>
        <v>#VALUE!</v>
      </c>
      <c r="AC531" s="4" t="e">
        <f t="shared" si="206"/>
        <v>#VALUE!</v>
      </c>
      <c r="AD531" s="4" t="e">
        <f t="shared" si="191"/>
        <v>#VALUE!</v>
      </c>
      <c r="AE531" s="4" t="e">
        <f t="shared" si="207"/>
        <v>#VALUE!</v>
      </c>
      <c r="AF531" s="4" t="e">
        <f t="shared" si="192"/>
        <v>#VALUE!</v>
      </c>
      <c r="AG531" s="4" t="e">
        <f t="shared" si="193"/>
        <v>#VALUE!</v>
      </c>
      <c r="AH531" s="4" t="e">
        <f t="shared" si="194"/>
        <v>#VALUE!</v>
      </c>
      <c r="AI531" s="4" t="e">
        <f t="shared" si="195"/>
        <v>#VALUE!</v>
      </c>
      <c r="AJ531" s="4" t="e">
        <f t="shared" si="196"/>
        <v>#VALUE!</v>
      </c>
      <c r="AK531" s="4" t="e">
        <f t="shared" si="197"/>
        <v>#VALUE!</v>
      </c>
      <c r="AL531" s="4" t="e">
        <f t="shared" si="198"/>
        <v>#VALUE!</v>
      </c>
    </row>
    <row r="532" spans="1:38" ht="13.8" thickBot="1" x14ac:dyDescent="0.3">
      <c r="A532" s="350"/>
      <c r="B532" s="351"/>
      <c r="C532" s="351"/>
      <c r="D532" s="560"/>
      <c r="E532" s="561"/>
      <c r="F532" s="351"/>
      <c r="G532" s="354"/>
      <c r="H532" s="357"/>
      <c r="I532" s="353"/>
      <c r="J532" s="354"/>
      <c r="K532" s="65"/>
      <c r="L532" s="61" t="str">
        <f t="shared" si="199"/>
        <v/>
      </c>
      <c r="M532" s="4" t="str">
        <f t="shared" si="200"/>
        <v/>
      </c>
      <c r="N532" s="4" t="str">
        <f>IF(U532&lt;MIN($D$5,$D$10),"",INDEX($U$35:$Z523,1,B532+1))</f>
        <v/>
      </c>
      <c r="O532" s="5" t="str">
        <f t="shared" si="201"/>
        <v/>
      </c>
      <c r="P532" s="5">
        <f t="shared" si="184"/>
        <v>0</v>
      </c>
      <c r="Q532" s="351"/>
      <c r="R532" s="351"/>
      <c r="S532" s="19" t="str">
        <f t="shared" si="204"/>
        <v/>
      </c>
      <c r="T532" s="62" t="str">
        <f t="shared" si="205"/>
        <v/>
      </c>
      <c r="U532" s="25">
        <f t="shared" si="185"/>
        <v>0</v>
      </c>
      <c r="V532" s="21">
        <f t="shared" si="186"/>
        <v>0</v>
      </c>
      <c r="W532" s="4" t="str">
        <f t="shared" si="187"/>
        <v/>
      </c>
      <c r="X532" s="4" t="e">
        <f t="shared" si="202"/>
        <v>#VALUE!</v>
      </c>
      <c r="Y532" s="4">
        <f t="shared" si="188"/>
        <v>0</v>
      </c>
      <c r="Z532" s="4">
        <f t="shared" si="203"/>
        <v>0</v>
      </c>
      <c r="AA532" s="4" t="e">
        <f t="shared" si="189"/>
        <v>#VALUE!</v>
      </c>
      <c r="AB532" s="4" t="e">
        <f t="shared" si="190"/>
        <v>#VALUE!</v>
      </c>
      <c r="AC532" s="4" t="e">
        <f t="shared" si="206"/>
        <v>#VALUE!</v>
      </c>
      <c r="AD532" s="4" t="e">
        <f t="shared" si="191"/>
        <v>#VALUE!</v>
      </c>
      <c r="AE532" s="4" t="e">
        <f t="shared" si="207"/>
        <v>#VALUE!</v>
      </c>
      <c r="AF532" s="4" t="e">
        <f t="shared" si="192"/>
        <v>#VALUE!</v>
      </c>
      <c r="AG532" s="4" t="e">
        <f t="shared" si="193"/>
        <v>#VALUE!</v>
      </c>
      <c r="AH532" s="4" t="e">
        <f t="shared" si="194"/>
        <v>#VALUE!</v>
      </c>
      <c r="AI532" s="4" t="e">
        <f t="shared" si="195"/>
        <v>#VALUE!</v>
      </c>
      <c r="AJ532" s="4" t="e">
        <f t="shared" si="196"/>
        <v>#VALUE!</v>
      </c>
      <c r="AK532" s="4" t="e">
        <f t="shared" si="197"/>
        <v>#VALUE!</v>
      </c>
      <c r="AL532" s="4" t="e">
        <f t="shared" si="198"/>
        <v>#VALUE!</v>
      </c>
    </row>
    <row r="533" spans="1:38" ht="13.8" thickBot="1" x14ac:dyDescent="0.3">
      <c r="A533" s="350"/>
      <c r="B533" s="351"/>
      <c r="C533" s="351"/>
      <c r="D533" s="560"/>
      <c r="E533" s="561"/>
      <c r="F533" s="351"/>
      <c r="G533" s="354"/>
      <c r="H533" s="357"/>
      <c r="I533" s="353"/>
      <c r="J533" s="354"/>
      <c r="K533" s="65"/>
      <c r="L533" s="61" t="str">
        <f t="shared" si="199"/>
        <v/>
      </c>
      <c r="M533" s="4" t="str">
        <f t="shared" si="200"/>
        <v/>
      </c>
      <c r="N533" s="4" t="str">
        <f>IF(U533&lt;MIN($D$5,$D$10),"",INDEX($U$35:$Z524,1,B533+1))</f>
        <v/>
      </c>
      <c r="O533" s="5" t="str">
        <f t="shared" si="201"/>
        <v/>
      </c>
      <c r="P533" s="5">
        <f t="shared" si="184"/>
        <v>0</v>
      </c>
      <c r="Q533" s="351"/>
      <c r="R533" s="351"/>
      <c r="S533" s="19" t="str">
        <f t="shared" si="204"/>
        <v/>
      </c>
      <c r="T533" s="62" t="str">
        <f t="shared" si="205"/>
        <v/>
      </c>
      <c r="U533" s="25">
        <f t="shared" si="185"/>
        <v>0</v>
      </c>
      <c r="V533" s="21">
        <f t="shared" si="186"/>
        <v>0</v>
      </c>
      <c r="W533" s="4" t="str">
        <f t="shared" si="187"/>
        <v/>
      </c>
      <c r="X533" s="4" t="e">
        <f t="shared" si="202"/>
        <v>#VALUE!</v>
      </c>
      <c r="Y533" s="4">
        <f t="shared" si="188"/>
        <v>0</v>
      </c>
      <c r="Z533" s="4">
        <f t="shared" si="203"/>
        <v>0</v>
      </c>
      <c r="AA533" s="4" t="e">
        <f t="shared" si="189"/>
        <v>#VALUE!</v>
      </c>
      <c r="AB533" s="4" t="e">
        <f t="shared" si="190"/>
        <v>#VALUE!</v>
      </c>
      <c r="AC533" s="4" t="e">
        <f t="shared" si="206"/>
        <v>#VALUE!</v>
      </c>
      <c r="AD533" s="4" t="e">
        <f t="shared" si="191"/>
        <v>#VALUE!</v>
      </c>
      <c r="AE533" s="4" t="e">
        <f t="shared" si="207"/>
        <v>#VALUE!</v>
      </c>
      <c r="AF533" s="4" t="e">
        <f t="shared" si="192"/>
        <v>#VALUE!</v>
      </c>
      <c r="AG533" s="4" t="e">
        <f t="shared" si="193"/>
        <v>#VALUE!</v>
      </c>
      <c r="AH533" s="4" t="e">
        <f t="shared" si="194"/>
        <v>#VALUE!</v>
      </c>
      <c r="AI533" s="4" t="e">
        <f t="shared" si="195"/>
        <v>#VALUE!</v>
      </c>
      <c r="AJ533" s="4" t="e">
        <f t="shared" si="196"/>
        <v>#VALUE!</v>
      </c>
      <c r="AK533" s="4" t="e">
        <f t="shared" si="197"/>
        <v>#VALUE!</v>
      </c>
      <c r="AL533" s="4" t="e">
        <f t="shared" si="198"/>
        <v>#VALUE!</v>
      </c>
    </row>
    <row r="534" spans="1:38" ht="13.8" thickBot="1" x14ac:dyDescent="0.3">
      <c r="A534" s="350"/>
      <c r="B534" s="351"/>
      <c r="C534" s="351"/>
      <c r="D534" s="560"/>
      <c r="E534" s="561"/>
      <c r="F534" s="351"/>
      <c r="G534" s="354"/>
      <c r="H534" s="357"/>
      <c r="I534" s="353"/>
      <c r="J534" s="354"/>
      <c r="K534" s="65"/>
      <c r="L534" s="61" t="str">
        <f t="shared" si="199"/>
        <v/>
      </c>
      <c r="M534" s="4" t="str">
        <f t="shared" si="200"/>
        <v/>
      </c>
      <c r="N534" s="4" t="str">
        <f>IF(U534&lt;MIN($D$5,$D$10),"",INDEX($U$35:$Z525,1,B534+1))</f>
        <v/>
      </c>
      <c r="O534" s="5" t="str">
        <f t="shared" si="201"/>
        <v/>
      </c>
      <c r="P534" s="5">
        <f t="shared" si="184"/>
        <v>0</v>
      </c>
      <c r="Q534" s="351"/>
      <c r="R534" s="351"/>
      <c r="S534" s="19" t="str">
        <f t="shared" si="204"/>
        <v/>
      </c>
      <c r="T534" s="62" t="str">
        <f t="shared" si="205"/>
        <v/>
      </c>
      <c r="U534" s="25">
        <f t="shared" si="185"/>
        <v>0</v>
      </c>
      <c r="V534" s="21">
        <f t="shared" si="186"/>
        <v>0</v>
      </c>
      <c r="W534" s="4" t="str">
        <f t="shared" si="187"/>
        <v/>
      </c>
      <c r="X534" s="4" t="e">
        <f t="shared" si="202"/>
        <v>#VALUE!</v>
      </c>
      <c r="Y534" s="4">
        <f t="shared" si="188"/>
        <v>0</v>
      </c>
      <c r="Z534" s="4">
        <f t="shared" si="203"/>
        <v>0</v>
      </c>
      <c r="AA534" s="4" t="e">
        <f t="shared" si="189"/>
        <v>#VALUE!</v>
      </c>
      <c r="AB534" s="4" t="e">
        <f t="shared" si="190"/>
        <v>#VALUE!</v>
      </c>
      <c r="AC534" s="4" t="e">
        <f t="shared" si="206"/>
        <v>#VALUE!</v>
      </c>
      <c r="AD534" s="4" t="e">
        <f t="shared" si="191"/>
        <v>#VALUE!</v>
      </c>
      <c r="AE534" s="4" t="e">
        <f t="shared" si="207"/>
        <v>#VALUE!</v>
      </c>
      <c r="AF534" s="4" t="e">
        <f t="shared" si="192"/>
        <v>#VALUE!</v>
      </c>
      <c r="AG534" s="4" t="e">
        <f t="shared" si="193"/>
        <v>#VALUE!</v>
      </c>
      <c r="AH534" s="4" t="e">
        <f t="shared" si="194"/>
        <v>#VALUE!</v>
      </c>
      <c r="AI534" s="4" t="e">
        <f t="shared" si="195"/>
        <v>#VALUE!</v>
      </c>
      <c r="AJ534" s="4" t="e">
        <f t="shared" si="196"/>
        <v>#VALUE!</v>
      </c>
      <c r="AK534" s="4" t="e">
        <f t="shared" si="197"/>
        <v>#VALUE!</v>
      </c>
      <c r="AL534" s="4" t="e">
        <f t="shared" si="198"/>
        <v>#VALUE!</v>
      </c>
    </row>
    <row r="535" spans="1:38" ht="13.8" thickBot="1" x14ac:dyDescent="0.3">
      <c r="A535" s="350"/>
      <c r="B535" s="351"/>
      <c r="C535" s="351"/>
      <c r="D535" s="560"/>
      <c r="E535" s="561"/>
      <c r="F535" s="351"/>
      <c r="G535" s="354"/>
      <c r="H535" s="357"/>
      <c r="I535" s="353"/>
      <c r="J535" s="354"/>
      <c r="K535" s="65"/>
      <c r="L535" s="61" t="str">
        <f t="shared" si="199"/>
        <v/>
      </c>
      <c r="M535" s="4" t="str">
        <f t="shared" si="200"/>
        <v/>
      </c>
      <c r="N535" s="4" t="str">
        <f>IF(U535&lt;MIN($D$5,$D$10),"",INDEX($U$35:$Z526,1,B535+1))</f>
        <v/>
      </c>
      <c r="O535" s="5" t="str">
        <f t="shared" si="201"/>
        <v/>
      </c>
      <c r="P535" s="5">
        <f t="shared" si="184"/>
        <v>0</v>
      </c>
      <c r="Q535" s="351"/>
      <c r="R535" s="351"/>
      <c r="S535" s="19" t="str">
        <f t="shared" si="204"/>
        <v/>
      </c>
      <c r="T535" s="62" t="str">
        <f t="shared" si="205"/>
        <v/>
      </c>
      <c r="U535" s="25">
        <f t="shared" si="185"/>
        <v>0</v>
      </c>
      <c r="V535" s="21">
        <f t="shared" si="186"/>
        <v>0</v>
      </c>
      <c r="W535" s="4" t="str">
        <f t="shared" si="187"/>
        <v/>
      </c>
      <c r="X535" s="4" t="e">
        <f t="shared" si="202"/>
        <v>#VALUE!</v>
      </c>
      <c r="Y535" s="4">
        <f t="shared" si="188"/>
        <v>0</v>
      </c>
      <c r="Z535" s="4">
        <f t="shared" si="203"/>
        <v>0</v>
      </c>
      <c r="AA535" s="4" t="e">
        <f t="shared" si="189"/>
        <v>#VALUE!</v>
      </c>
      <c r="AB535" s="4" t="e">
        <f t="shared" si="190"/>
        <v>#VALUE!</v>
      </c>
      <c r="AC535" s="4" t="e">
        <f t="shared" si="206"/>
        <v>#VALUE!</v>
      </c>
      <c r="AD535" s="4" t="e">
        <f t="shared" si="191"/>
        <v>#VALUE!</v>
      </c>
      <c r="AE535" s="4" t="e">
        <f t="shared" si="207"/>
        <v>#VALUE!</v>
      </c>
      <c r="AF535" s="4" t="e">
        <f t="shared" si="192"/>
        <v>#VALUE!</v>
      </c>
      <c r="AG535" s="4" t="e">
        <f t="shared" si="193"/>
        <v>#VALUE!</v>
      </c>
      <c r="AH535" s="4" t="e">
        <f t="shared" si="194"/>
        <v>#VALUE!</v>
      </c>
      <c r="AI535" s="4" t="e">
        <f t="shared" si="195"/>
        <v>#VALUE!</v>
      </c>
      <c r="AJ535" s="4" t="e">
        <f t="shared" si="196"/>
        <v>#VALUE!</v>
      </c>
      <c r="AK535" s="4" t="e">
        <f t="shared" si="197"/>
        <v>#VALUE!</v>
      </c>
      <c r="AL535" s="4" t="e">
        <f t="shared" si="198"/>
        <v>#VALUE!</v>
      </c>
    </row>
    <row r="536" spans="1:38" ht="13.8" thickBot="1" x14ac:dyDescent="0.3">
      <c r="A536" s="350"/>
      <c r="B536" s="351"/>
      <c r="C536" s="351"/>
      <c r="D536" s="560"/>
      <c r="E536" s="561"/>
      <c r="F536" s="351"/>
      <c r="G536" s="354"/>
      <c r="H536" s="357"/>
      <c r="I536" s="353"/>
      <c r="J536" s="354"/>
      <c r="K536" s="65"/>
      <c r="L536" s="61" t="str">
        <f t="shared" si="199"/>
        <v/>
      </c>
      <c r="M536" s="4" t="str">
        <f t="shared" si="200"/>
        <v/>
      </c>
      <c r="N536" s="4" t="str">
        <f>IF(U536&lt;MIN($D$5,$D$10),"",INDEX($U$35:$Z527,1,B536+1))</f>
        <v/>
      </c>
      <c r="O536" s="5" t="str">
        <f t="shared" si="201"/>
        <v/>
      </c>
      <c r="P536" s="5">
        <f t="shared" si="184"/>
        <v>0</v>
      </c>
      <c r="Q536" s="351"/>
      <c r="R536" s="351"/>
      <c r="S536" s="19" t="str">
        <f t="shared" si="204"/>
        <v/>
      </c>
      <c r="T536" s="62" t="str">
        <f t="shared" si="205"/>
        <v/>
      </c>
      <c r="U536" s="25">
        <f t="shared" si="185"/>
        <v>0</v>
      </c>
      <c r="V536" s="21">
        <f t="shared" si="186"/>
        <v>0</v>
      </c>
      <c r="W536" s="4" t="str">
        <f t="shared" si="187"/>
        <v/>
      </c>
      <c r="X536" s="4" t="e">
        <f t="shared" si="202"/>
        <v>#VALUE!</v>
      </c>
      <c r="Y536" s="4">
        <f t="shared" si="188"/>
        <v>0</v>
      </c>
      <c r="Z536" s="4">
        <f t="shared" si="203"/>
        <v>0</v>
      </c>
      <c r="AA536" s="4" t="e">
        <f t="shared" si="189"/>
        <v>#VALUE!</v>
      </c>
      <c r="AB536" s="4" t="e">
        <f t="shared" si="190"/>
        <v>#VALUE!</v>
      </c>
      <c r="AC536" s="4" t="e">
        <f t="shared" si="206"/>
        <v>#VALUE!</v>
      </c>
      <c r="AD536" s="4" t="e">
        <f t="shared" si="191"/>
        <v>#VALUE!</v>
      </c>
      <c r="AE536" s="4" t="e">
        <f t="shared" si="207"/>
        <v>#VALUE!</v>
      </c>
      <c r="AF536" s="4" t="e">
        <f t="shared" si="192"/>
        <v>#VALUE!</v>
      </c>
      <c r="AG536" s="4" t="e">
        <f t="shared" si="193"/>
        <v>#VALUE!</v>
      </c>
      <c r="AH536" s="4" t="e">
        <f t="shared" si="194"/>
        <v>#VALUE!</v>
      </c>
      <c r="AI536" s="4" t="e">
        <f t="shared" si="195"/>
        <v>#VALUE!</v>
      </c>
      <c r="AJ536" s="4" t="e">
        <f t="shared" si="196"/>
        <v>#VALUE!</v>
      </c>
      <c r="AK536" s="4" t="e">
        <f t="shared" si="197"/>
        <v>#VALUE!</v>
      </c>
      <c r="AL536" s="4" t="e">
        <f t="shared" si="198"/>
        <v>#VALUE!</v>
      </c>
    </row>
    <row r="537" spans="1:38" ht="13.8" thickBot="1" x14ac:dyDescent="0.3">
      <c r="A537" s="350"/>
      <c r="B537" s="351"/>
      <c r="C537" s="351"/>
      <c r="D537" s="560"/>
      <c r="E537" s="561"/>
      <c r="F537" s="351"/>
      <c r="G537" s="354"/>
      <c r="H537" s="357"/>
      <c r="I537" s="353"/>
      <c r="J537" s="354"/>
      <c r="K537" s="65"/>
      <c r="L537" s="61" t="str">
        <f t="shared" si="199"/>
        <v/>
      </c>
      <c r="M537" s="4" t="str">
        <f t="shared" si="200"/>
        <v/>
      </c>
      <c r="N537" s="4" t="str">
        <f>IF(U537&lt;MIN($D$5,$D$10),"",INDEX($U$35:$Z528,1,B537+1))</f>
        <v/>
      </c>
      <c r="O537" s="5" t="str">
        <f t="shared" si="201"/>
        <v/>
      </c>
      <c r="P537" s="5">
        <f t="shared" si="184"/>
        <v>0</v>
      </c>
      <c r="Q537" s="351"/>
      <c r="R537" s="351"/>
      <c r="S537" s="19" t="str">
        <f t="shared" si="204"/>
        <v/>
      </c>
      <c r="T537" s="62" t="str">
        <f t="shared" si="205"/>
        <v/>
      </c>
      <c r="U537" s="25">
        <f t="shared" si="185"/>
        <v>0</v>
      </c>
      <c r="V537" s="21">
        <f t="shared" si="186"/>
        <v>0</v>
      </c>
      <c r="W537" s="4" t="str">
        <f t="shared" si="187"/>
        <v/>
      </c>
      <c r="X537" s="4" t="e">
        <f t="shared" si="202"/>
        <v>#VALUE!</v>
      </c>
      <c r="Y537" s="4">
        <f t="shared" si="188"/>
        <v>0</v>
      </c>
      <c r="Z537" s="4">
        <f t="shared" si="203"/>
        <v>0</v>
      </c>
      <c r="AA537" s="4" t="e">
        <f t="shared" si="189"/>
        <v>#VALUE!</v>
      </c>
      <c r="AB537" s="4" t="e">
        <f t="shared" si="190"/>
        <v>#VALUE!</v>
      </c>
      <c r="AC537" s="4" t="e">
        <f t="shared" si="206"/>
        <v>#VALUE!</v>
      </c>
      <c r="AD537" s="4" t="e">
        <f t="shared" si="191"/>
        <v>#VALUE!</v>
      </c>
      <c r="AE537" s="4" t="e">
        <f t="shared" si="207"/>
        <v>#VALUE!</v>
      </c>
      <c r="AF537" s="4" t="e">
        <f t="shared" si="192"/>
        <v>#VALUE!</v>
      </c>
      <c r="AG537" s="4" t="e">
        <f t="shared" si="193"/>
        <v>#VALUE!</v>
      </c>
      <c r="AH537" s="4" t="e">
        <f t="shared" si="194"/>
        <v>#VALUE!</v>
      </c>
      <c r="AI537" s="4" t="e">
        <f t="shared" si="195"/>
        <v>#VALUE!</v>
      </c>
      <c r="AJ537" s="4" t="e">
        <f t="shared" si="196"/>
        <v>#VALUE!</v>
      </c>
      <c r="AK537" s="4" t="e">
        <f t="shared" si="197"/>
        <v>#VALUE!</v>
      </c>
      <c r="AL537" s="4" t="e">
        <f t="shared" si="198"/>
        <v>#VALUE!</v>
      </c>
    </row>
    <row r="538" spans="1:38" ht="13.8" thickBot="1" x14ac:dyDescent="0.3">
      <c r="A538" s="350"/>
      <c r="B538" s="351"/>
      <c r="C538" s="351"/>
      <c r="D538" s="560"/>
      <c r="E538" s="561"/>
      <c r="F538" s="351"/>
      <c r="G538" s="354"/>
      <c r="H538" s="357"/>
      <c r="I538" s="353"/>
      <c r="J538" s="354"/>
      <c r="K538" s="65"/>
      <c r="L538" s="61" t="str">
        <f t="shared" si="199"/>
        <v/>
      </c>
      <c r="M538" s="4" t="str">
        <f t="shared" si="200"/>
        <v/>
      </c>
      <c r="N538" s="4" t="str">
        <f>IF(U538&lt;MIN($D$5,$D$10),"",INDEX($U$35:$Z529,1,B538+1))</f>
        <v/>
      </c>
      <c r="O538" s="5" t="str">
        <f t="shared" si="201"/>
        <v/>
      </c>
      <c r="P538" s="5">
        <f t="shared" si="184"/>
        <v>0</v>
      </c>
      <c r="Q538" s="351"/>
      <c r="R538" s="351"/>
      <c r="S538" s="19" t="str">
        <f t="shared" si="204"/>
        <v/>
      </c>
      <c r="T538" s="62" t="str">
        <f t="shared" si="205"/>
        <v/>
      </c>
      <c r="U538" s="25">
        <f t="shared" si="185"/>
        <v>0</v>
      </c>
      <c r="V538" s="21">
        <f t="shared" si="186"/>
        <v>0</v>
      </c>
      <c r="W538" s="4" t="str">
        <f t="shared" si="187"/>
        <v/>
      </c>
      <c r="X538" s="4" t="e">
        <f t="shared" si="202"/>
        <v>#VALUE!</v>
      </c>
      <c r="Y538" s="4">
        <f t="shared" si="188"/>
        <v>0</v>
      </c>
      <c r="Z538" s="4">
        <f t="shared" si="203"/>
        <v>0</v>
      </c>
      <c r="AA538" s="4" t="e">
        <f t="shared" si="189"/>
        <v>#VALUE!</v>
      </c>
      <c r="AB538" s="4" t="e">
        <f t="shared" si="190"/>
        <v>#VALUE!</v>
      </c>
      <c r="AC538" s="4" t="e">
        <f t="shared" si="206"/>
        <v>#VALUE!</v>
      </c>
      <c r="AD538" s="4" t="e">
        <f t="shared" si="191"/>
        <v>#VALUE!</v>
      </c>
      <c r="AE538" s="4" t="e">
        <f t="shared" si="207"/>
        <v>#VALUE!</v>
      </c>
      <c r="AF538" s="4" t="e">
        <f t="shared" si="192"/>
        <v>#VALUE!</v>
      </c>
      <c r="AG538" s="4" t="e">
        <f t="shared" si="193"/>
        <v>#VALUE!</v>
      </c>
      <c r="AH538" s="4" t="e">
        <f t="shared" si="194"/>
        <v>#VALUE!</v>
      </c>
      <c r="AI538" s="4" t="e">
        <f t="shared" si="195"/>
        <v>#VALUE!</v>
      </c>
      <c r="AJ538" s="4" t="e">
        <f t="shared" si="196"/>
        <v>#VALUE!</v>
      </c>
      <c r="AK538" s="4" t="e">
        <f t="shared" si="197"/>
        <v>#VALUE!</v>
      </c>
      <c r="AL538" s="4" t="e">
        <f t="shared" si="198"/>
        <v>#VALUE!</v>
      </c>
    </row>
    <row r="539" spans="1:38" ht="13.8" thickBot="1" x14ac:dyDescent="0.3">
      <c r="A539" s="350"/>
      <c r="B539" s="351"/>
      <c r="C539" s="351"/>
      <c r="D539" s="560"/>
      <c r="E539" s="561"/>
      <c r="F539" s="351"/>
      <c r="G539" s="354"/>
      <c r="H539" s="357"/>
      <c r="I539" s="353"/>
      <c r="J539" s="354"/>
      <c r="K539" s="65"/>
      <c r="L539" s="61" t="str">
        <f t="shared" si="199"/>
        <v/>
      </c>
      <c r="M539" s="4" t="str">
        <f t="shared" si="200"/>
        <v/>
      </c>
      <c r="N539" s="4" t="str">
        <f>IF(U539&lt;MIN($D$5,$D$10),"",INDEX($U$35:$Z530,1,B539+1))</f>
        <v/>
      </c>
      <c r="O539" s="5" t="str">
        <f t="shared" si="201"/>
        <v/>
      </c>
      <c r="P539" s="5">
        <f t="shared" si="184"/>
        <v>0</v>
      </c>
      <c r="Q539" s="351"/>
      <c r="R539" s="351"/>
      <c r="S539" s="19" t="str">
        <f t="shared" si="204"/>
        <v/>
      </c>
      <c r="T539" s="62" t="str">
        <f t="shared" si="205"/>
        <v/>
      </c>
      <c r="U539" s="25">
        <f t="shared" si="185"/>
        <v>0</v>
      </c>
      <c r="V539" s="21">
        <f t="shared" si="186"/>
        <v>0</v>
      </c>
      <c r="W539" s="4" t="str">
        <f t="shared" si="187"/>
        <v/>
      </c>
      <c r="X539" s="4" t="e">
        <f t="shared" si="202"/>
        <v>#VALUE!</v>
      </c>
      <c r="Y539" s="4">
        <f t="shared" si="188"/>
        <v>0</v>
      </c>
      <c r="Z539" s="4">
        <f t="shared" si="203"/>
        <v>0</v>
      </c>
      <c r="AA539" s="4" t="e">
        <f t="shared" si="189"/>
        <v>#VALUE!</v>
      </c>
      <c r="AB539" s="4" t="e">
        <f t="shared" si="190"/>
        <v>#VALUE!</v>
      </c>
      <c r="AC539" s="4" t="e">
        <f t="shared" si="206"/>
        <v>#VALUE!</v>
      </c>
      <c r="AD539" s="4" t="e">
        <f t="shared" si="191"/>
        <v>#VALUE!</v>
      </c>
      <c r="AE539" s="4" t="e">
        <f t="shared" si="207"/>
        <v>#VALUE!</v>
      </c>
      <c r="AF539" s="4" t="e">
        <f t="shared" si="192"/>
        <v>#VALUE!</v>
      </c>
      <c r="AG539" s="4" t="e">
        <f t="shared" si="193"/>
        <v>#VALUE!</v>
      </c>
      <c r="AH539" s="4" t="e">
        <f t="shared" si="194"/>
        <v>#VALUE!</v>
      </c>
      <c r="AI539" s="4" t="e">
        <f t="shared" si="195"/>
        <v>#VALUE!</v>
      </c>
      <c r="AJ539" s="4" t="e">
        <f t="shared" si="196"/>
        <v>#VALUE!</v>
      </c>
      <c r="AK539" s="4" t="e">
        <f t="shared" si="197"/>
        <v>#VALUE!</v>
      </c>
      <c r="AL539" s="4" t="e">
        <f t="shared" si="198"/>
        <v>#VALUE!</v>
      </c>
    </row>
    <row r="540" spans="1:38" ht="13.8" thickBot="1" x14ac:dyDescent="0.3">
      <c r="A540" s="350"/>
      <c r="B540" s="351"/>
      <c r="C540" s="351"/>
      <c r="D540" s="560"/>
      <c r="E540" s="561"/>
      <c r="F540" s="351"/>
      <c r="G540" s="354"/>
      <c r="H540" s="357"/>
      <c r="I540" s="353"/>
      <c r="J540" s="354"/>
      <c r="K540" s="65"/>
      <c r="L540" s="61" t="str">
        <f t="shared" si="199"/>
        <v/>
      </c>
      <c r="M540" s="4" t="str">
        <f t="shared" si="200"/>
        <v/>
      </c>
      <c r="N540" s="4" t="str">
        <f>IF(U540&lt;MIN($D$5,$D$10),"",INDEX($U$35:$Z531,1,B540+1))</f>
        <v/>
      </c>
      <c r="O540" s="5" t="str">
        <f t="shared" si="201"/>
        <v/>
      </c>
      <c r="P540" s="5">
        <f t="shared" si="184"/>
        <v>0</v>
      </c>
      <c r="Q540" s="351"/>
      <c r="R540" s="351"/>
      <c r="S540" s="19" t="str">
        <f t="shared" si="204"/>
        <v/>
      </c>
      <c r="T540" s="62" t="str">
        <f t="shared" si="205"/>
        <v/>
      </c>
      <c r="U540" s="25">
        <f t="shared" si="185"/>
        <v>0</v>
      </c>
      <c r="V540" s="21">
        <f t="shared" si="186"/>
        <v>0</v>
      </c>
      <c r="W540" s="4" t="str">
        <f t="shared" si="187"/>
        <v/>
      </c>
      <c r="X540" s="4" t="e">
        <f t="shared" si="202"/>
        <v>#VALUE!</v>
      </c>
      <c r="Y540" s="4">
        <f t="shared" si="188"/>
        <v>0</v>
      </c>
      <c r="Z540" s="4">
        <f t="shared" si="203"/>
        <v>0</v>
      </c>
      <c r="AA540" s="4" t="e">
        <f t="shared" si="189"/>
        <v>#VALUE!</v>
      </c>
      <c r="AB540" s="4" t="e">
        <f t="shared" si="190"/>
        <v>#VALUE!</v>
      </c>
      <c r="AC540" s="4" t="e">
        <f t="shared" si="206"/>
        <v>#VALUE!</v>
      </c>
      <c r="AD540" s="4" t="e">
        <f t="shared" si="191"/>
        <v>#VALUE!</v>
      </c>
      <c r="AE540" s="4" t="e">
        <f t="shared" si="207"/>
        <v>#VALUE!</v>
      </c>
      <c r="AF540" s="4" t="e">
        <f t="shared" si="192"/>
        <v>#VALUE!</v>
      </c>
      <c r="AG540" s="4" t="e">
        <f t="shared" si="193"/>
        <v>#VALUE!</v>
      </c>
      <c r="AH540" s="4" t="e">
        <f t="shared" si="194"/>
        <v>#VALUE!</v>
      </c>
      <c r="AI540" s="4" t="e">
        <f t="shared" si="195"/>
        <v>#VALUE!</v>
      </c>
      <c r="AJ540" s="4" t="e">
        <f t="shared" si="196"/>
        <v>#VALUE!</v>
      </c>
      <c r="AK540" s="4" t="e">
        <f t="shared" si="197"/>
        <v>#VALUE!</v>
      </c>
      <c r="AL540" s="4" t="e">
        <f t="shared" si="198"/>
        <v>#VALUE!</v>
      </c>
    </row>
    <row r="541" spans="1:38" ht="13.8" thickBot="1" x14ac:dyDescent="0.3">
      <c r="A541" s="350"/>
      <c r="B541" s="351"/>
      <c r="C541" s="351"/>
      <c r="D541" s="560"/>
      <c r="E541" s="561"/>
      <c r="F541" s="351"/>
      <c r="G541" s="354"/>
      <c r="H541" s="357"/>
      <c r="I541" s="353"/>
      <c r="J541" s="354"/>
      <c r="K541" s="65"/>
      <c r="L541" s="61" t="str">
        <f t="shared" si="199"/>
        <v/>
      </c>
      <c r="M541" s="4" t="str">
        <f t="shared" si="200"/>
        <v/>
      </c>
      <c r="N541" s="4" t="str">
        <f>IF(U541&lt;MIN($D$5,$D$10),"",INDEX($U$35:$Z532,1,B541+1))</f>
        <v/>
      </c>
      <c r="O541" s="5" t="str">
        <f t="shared" si="201"/>
        <v/>
      </c>
      <c r="P541" s="5">
        <f t="shared" si="184"/>
        <v>0</v>
      </c>
      <c r="Q541" s="351"/>
      <c r="R541" s="351"/>
      <c r="S541" s="19" t="str">
        <f t="shared" si="204"/>
        <v/>
      </c>
      <c r="T541" s="62" t="str">
        <f t="shared" si="205"/>
        <v/>
      </c>
      <c r="U541" s="25">
        <f t="shared" si="185"/>
        <v>0</v>
      </c>
      <c r="V541" s="21">
        <f t="shared" si="186"/>
        <v>0</v>
      </c>
      <c r="W541" s="4" t="str">
        <f t="shared" si="187"/>
        <v/>
      </c>
      <c r="X541" s="4" t="e">
        <f t="shared" si="202"/>
        <v>#VALUE!</v>
      </c>
      <c r="Y541" s="4">
        <f t="shared" si="188"/>
        <v>0</v>
      </c>
      <c r="Z541" s="4">
        <f t="shared" si="203"/>
        <v>0</v>
      </c>
      <c r="AA541" s="4" t="e">
        <f t="shared" si="189"/>
        <v>#VALUE!</v>
      </c>
      <c r="AB541" s="4" t="e">
        <f t="shared" si="190"/>
        <v>#VALUE!</v>
      </c>
      <c r="AC541" s="4" t="e">
        <f t="shared" si="206"/>
        <v>#VALUE!</v>
      </c>
      <c r="AD541" s="4" t="e">
        <f t="shared" si="191"/>
        <v>#VALUE!</v>
      </c>
      <c r="AE541" s="4" t="e">
        <f t="shared" si="207"/>
        <v>#VALUE!</v>
      </c>
      <c r="AF541" s="4" t="e">
        <f t="shared" si="192"/>
        <v>#VALUE!</v>
      </c>
      <c r="AG541" s="4" t="e">
        <f t="shared" si="193"/>
        <v>#VALUE!</v>
      </c>
      <c r="AH541" s="4" t="e">
        <f t="shared" si="194"/>
        <v>#VALUE!</v>
      </c>
      <c r="AI541" s="4" t="e">
        <f t="shared" si="195"/>
        <v>#VALUE!</v>
      </c>
      <c r="AJ541" s="4" t="e">
        <f t="shared" si="196"/>
        <v>#VALUE!</v>
      </c>
      <c r="AK541" s="4" t="e">
        <f t="shared" si="197"/>
        <v>#VALUE!</v>
      </c>
      <c r="AL541" s="4" t="e">
        <f t="shared" si="198"/>
        <v>#VALUE!</v>
      </c>
    </row>
    <row r="542" spans="1:38" ht="13.8" thickBot="1" x14ac:dyDescent="0.3">
      <c r="A542" s="350"/>
      <c r="B542" s="351"/>
      <c r="C542" s="351"/>
      <c r="D542" s="560"/>
      <c r="E542" s="561"/>
      <c r="F542" s="351"/>
      <c r="G542" s="354"/>
      <c r="H542" s="357"/>
      <c r="I542" s="353"/>
      <c r="J542" s="354"/>
      <c r="K542" s="65"/>
      <c r="L542" s="61" t="str">
        <f t="shared" si="199"/>
        <v/>
      </c>
      <c r="M542" s="4" t="str">
        <f t="shared" si="200"/>
        <v/>
      </c>
      <c r="N542" s="4" t="str">
        <f>IF(U542&lt;MIN($D$5,$D$10),"",INDEX($U$35:$Z533,1,B542+1))</f>
        <v/>
      </c>
      <c r="O542" s="5" t="str">
        <f t="shared" si="201"/>
        <v/>
      </c>
      <c r="P542" s="5">
        <f t="shared" si="184"/>
        <v>0</v>
      </c>
      <c r="Q542" s="351"/>
      <c r="R542" s="351"/>
      <c r="S542" s="19" t="str">
        <f t="shared" si="204"/>
        <v/>
      </c>
      <c r="T542" s="62" t="str">
        <f t="shared" si="205"/>
        <v/>
      </c>
      <c r="U542" s="25">
        <f t="shared" si="185"/>
        <v>0</v>
      </c>
      <c r="V542" s="21">
        <f t="shared" si="186"/>
        <v>0</v>
      </c>
      <c r="W542" s="4" t="str">
        <f t="shared" si="187"/>
        <v/>
      </c>
      <c r="X542" s="4" t="e">
        <f t="shared" si="202"/>
        <v>#VALUE!</v>
      </c>
      <c r="Y542" s="4">
        <f t="shared" si="188"/>
        <v>0</v>
      </c>
      <c r="Z542" s="4">
        <f t="shared" si="203"/>
        <v>0</v>
      </c>
      <c r="AA542" s="4" t="e">
        <f t="shared" si="189"/>
        <v>#VALUE!</v>
      </c>
      <c r="AB542" s="4" t="e">
        <f t="shared" si="190"/>
        <v>#VALUE!</v>
      </c>
      <c r="AC542" s="4" t="e">
        <f t="shared" si="206"/>
        <v>#VALUE!</v>
      </c>
      <c r="AD542" s="4" t="e">
        <f t="shared" si="191"/>
        <v>#VALUE!</v>
      </c>
      <c r="AE542" s="4" t="e">
        <f t="shared" si="207"/>
        <v>#VALUE!</v>
      </c>
      <c r="AF542" s="4" t="e">
        <f t="shared" si="192"/>
        <v>#VALUE!</v>
      </c>
      <c r="AG542" s="4" t="e">
        <f t="shared" si="193"/>
        <v>#VALUE!</v>
      </c>
      <c r="AH542" s="4" t="e">
        <f t="shared" si="194"/>
        <v>#VALUE!</v>
      </c>
      <c r="AI542" s="4" t="e">
        <f t="shared" si="195"/>
        <v>#VALUE!</v>
      </c>
      <c r="AJ542" s="4" t="e">
        <f t="shared" si="196"/>
        <v>#VALUE!</v>
      </c>
      <c r="AK542" s="4" t="e">
        <f t="shared" si="197"/>
        <v>#VALUE!</v>
      </c>
      <c r="AL542" s="4" t="e">
        <f t="shared" si="198"/>
        <v>#VALUE!</v>
      </c>
    </row>
    <row r="543" spans="1:38" ht="13.8" thickBot="1" x14ac:dyDescent="0.3">
      <c r="A543" s="350"/>
      <c r="B543" s="351"/>
      <c r="C543" s="351"/>
      <c r="D543" s="560"/>
      <c r="E543" s="561"/>
      <c r="F543" s="351"/>
      <c r="G543" s="354"/>
      <c r="H543" s="357"/>
      <c r="I543" s="353"/>
      <c r="J543" s="354"/>
      <c r="K543" s="65"/>
      <c r="L543" s="61" t="str">
        <f t="shared" si="199"/>
        <v/>
      </c>
      <c r="M543" s="4" t="str">
        <f t="shared" si="200"/>
        <v/>
      </c>
      <c r="N543" s="4" t="str">
        <f>IF(U543&lt;MIN($D$5,$D$10),"",INDEX($U$35:$Z534,1,B543+1))</f>
        <v/>
      </c>
      <c r="O543" s="5" t="str">
        <f t="shared" si="201"/>
        <v/>
      </c>
      <c r="P543" s="5">
        <f t="shared" si="184"/>
        <v>0</v>
      </c>
      <c r="Q543" s="351"/>
      <c r="R543" s="351"/>
      <c r="S543" s="19" t="str">
        <f t="shared" si="204"/>
        <v/>
      </c>
      <c r="T543" s="62" t="str">
        <f t="shared" si="205"/>
        <v/>
      </c>
      <c r="U543" s="25">
        <f t="shared" si="185"/>
        <v>0</v>
      </c>
      <c r="V543" s="21">
        <f t="shared" si="186"/>
        <v>0</v>
      </c>
      <c r="W543" s="4" t="str">
        <f t="shared" si="187"/>
        <v/>
      </c>
      <c r="X543" s="4" t="e">
        <f t="shared" si="202"/>
        <v>#VALUE!</v>
      </c>
      <c r="Y543" s="4">
        <f t="shared" si="188"/>
        <v>0</v>
      </c>
      <c r="Z543" s="4">
        <f t="shared" si="203"/>
        <v>0</v>
      </c>
      <c r="AA543" s="4" t="e">
        <f t="shared" si="189"/>
        <v>#VALUE!</v>
      </c>
      <c r="AB543" s="4" t="e">
        <f t="shared" si="190"/>
        <v>#VALUE!</v>
      </c>
      <c r="AC543" s="4" t="e">
        <f t="shared" si="206"/>
        <v>#VALUE!</v>
      </c>
      <c r="AD543" s="4" t="e">
        <f t="shared" si="191"/>
        <v>#VALUE!</v>
      </c>
      <c r="AE543" s="4" t="e">
        <f t="shared" si="207"/>
        <v>#VALUE!</v>
      </c>
      <c r="AF543" s="4" t="e">
        <f t="shared" si="192"/>
        <v>#VALUE!</v>
      </c>
      <c r="AG543" s="4" t="e">
        <f t="shared" si="193"/>
        <v>#VALUE!</v>
      </c>
      <c r="AH543" s="4" t="e">
        <f t="shared" si="194"/>
        <v>#VALUE!</v>
      </c>
      <c r="AI543" s="4" t="e">
        <f t="shared" si="195"/>
        <v>#VALUE!</v>
      </c>
      <c r="AJ543" s="4" t="e">
        <f t="shared" si="196"/>
        <v>#VALUE!</v>
      </c>
      <c r="AK543" s="4" t="e">
        <f t="shared" si="197"/>
        <v>#VALUE!</v>
      </c>
      <c r="AL543" s="4" t="e">
        <f t="shared" si="198"/>
        <v>#VALUE!</v>
      </c>
    </row>
    <row r="544" spans="1:38" ht="13.8" thickBot="1" x14ac:dyDescent="0.3">
      <c r="A544" s="350"/>
      <c r="B544" s="351"/>
      <c r="C544" s="351"/>
      <c r="D544" s="560"/>
      <c r="E544" s="561"/>
      <c r="F544" s="351"/>
      <c r="G544" s="354"/>
      <c r="H544" s="357"/>
      <c r="I544" s="353"/>
      <c r="J544" s="354"/>
      <c r="K544" s="65"/>
      <c r="L544" s="61" t="str">
        <f t="shared" si="199"/>
        <v/>
      </c>
      <c r="M544" s="4" t="str">
        <f t="shared" si="200"/>
        <v/>
      </c>
      <c r="N544" s="4" t="str">
        <f>IF(U544&lt;MIN($D$5,$D$10),"",INDEX($U$35:$Z535,1,B544+1))</f>
        <v/>
      </c>
      <c r="O544" s="5" t="str">
        <f t="shared" si="201"/>
        <v/>
      </c>
      <c r="P544" s="5">
        <f t="shared" si="184"/>
        <v>0</v>
      </c>
      <c r="Q544" s="351"/>
      <c r="R544" s="351"/>
      <c r="S544" s="19" t="str">
        <f t="shared" si="204"/>
        <v/>
      </c>
      <c r="T544" s="62" t="str">
        <f t="shared" si="205"/>
        <v/>
      </c>
      <c r="U544" s="25">
        <f t="shared" si="185"/>
        <v>0</v>
      </c>
      <c r="V544" s="21">
        <f t="shared" si="186"/>
        <v>0</v>
      </c>
      <c r="W544" s="4" t="str">
        <f t="shared" si="187"/>
        <v/>
      </c>
      <c r="X544" s="4" t="e">
        <f t="shared" si="202"/>
        <v>#VALUE!</v>
      </c>
      <c r="Y544" s="4">
        <f t="shared" si="188"/>
        <v>0</v>
      </c>
      <c r="Z544" s="4">
        <f t="shared" si="203"/>
        <v>0</v>
      </c>
      <c r="AA544" s="4" t="e">
        <f t="shared" si="189"/>
        <v>#VALUE!</v>
      </c>
      <c r="AB544" s="4" t="e">
        <f t="shared" si="190"/>
        <v>#VALUE!</v>
      </c>
      <c r="AC544" s="4" t="e">
        <f t="shared" si="206"/>
        <v>#VALUE!</v>
      </c>
      <c r="AD544" s="4" t="e">
        <f t="shared" si="191"/>
        <v>#VALUE!</v>
      </c>
      <c r="AE544" s="4" t="e">
        <f t="shared" si="207"/>
        <v>#VALUE!</v>
      </c>
      <c r="AF544" s="4" t="e">
        <f t="shared" si="192"/>
        <v>#VALUE!</v>
      </c>
      <c r="AG544" s="4" t="e">
        <f t="shared" si="193"/>
        <v>#VALUE!</v>
      </c>
      <c r="AH544" s="4" t="e">
        <f t="shared" si="194"/>
        <v>#VALUE!</v>
      </c>
      <c r="AI544" s="4" t="e">
        <f t="shared" si="195"/>
        <v>#VALUE!</v>
      </c>
      <c r="AJ544" s="4" t="e">
        <f t="shared" si="196"/>
        <v>#VALUE!</v>
      </c>
      <c r="AK544" s="4" t="e">
        <f t="shared" si="197"/>
        <v>#VALUE!</v>
      </c>
      <c r="AL544" s="4" t="e">
        <f t="shared" si="198"/>
        <v>#VALUE!</v>
      </c>
    </row>
    <row r="545" spans="1:38" ht="13.8" thickBot="1" x14ac:dyDescent="0.3">
      <c r="A545" s="350"/>
      <c r="B545" s="351"/>
      <c r="C545" s="351"/>
      <c r="D545" s="560"/>
      <c r="E545" s="561"/>
      <c r="F545" s="351"/>
      <c r="G545" s="354"/>
      <c r="H545" s="357"/>
      <c r="I545" s="353"/>
      <c r="J545" s="354"/>
      <c r="K545" s="65"/>
      <c r="L545" s="61" t="str">
        <f t="shared" si="199"/>
        <v/>
      </c>
      <c r="M545" s="4" t="str">
        <f t="shared" si="200"/>
        <v/>
      </c>
      <c r="N545" s="4" t="str">
        <f>IF(U545&lt;MIN($D$5,$D$10),"",INDEX($U$35:$Z536,1,B545+1))</f>
        <v/>
      </c>
      <c r="O545" s="5" t="str">
        <f t="shared" si="201"/>
        <v/>
      </c>
      <c r="P545" s="5">
        <f t="shared" si="184"/>
        <v>0</v>
      </c>
      <c r="Q545" s="351"/>
      <c r="R545" s="351"/>
      <c r="S545" s="19" t="str">
        <f t="shared" si="204"/>
        <v/>
      </c>
      <c r="T545" s="62" t="str">
        <f t="shared" si="205"/>
        <v/>
      </c>
      <c r="U545" s="25">
        <f t="shared" si="185"/>
        <v>0</v>
      </c>
      <c r="V545" s="21">
        <f t="shared" si="186"/>
        <v>0</v>
      </c>
      <c r="W545" s="4" t="str">
        <f t="shared" si="187"/>
        <v/>
      </c>
      <c r="X545" s="4" t="e">
        <f t="shared" si="202"/>
        <v>#VALUE!</v>
      </c>
      <c r="Y545" s="4">
        <f t="shared" si="188"/>
        <v>0</v>
      </c>
      <c r="Z545" s="4">
        <f t="shared" si="203"/>
        <v>0</v>
      </c>
      <c r="AA545" s="4" t="e">
        <f t="shared" si="189"/>
        <v>#VALUE!</v>
      </c>
      <c r="AB545" s="4" t="e">
        <f t="shared" si="190"/>
        <v>#VALUE!</v>
      </c>
      <c r="AC545" s="4" t="e">
        <f t="shared" si="206"/>
        <v>#VALUE!</v>
      </c>
      <c r="AD545" s="4" t="e">
        <f t="shared" si="191"/>
        <v>#VALUE!</v>
      </c>
      <c r="AE545" s="4" t="e">
        <f t="shared" si="207"/>
        <v>#VALUE!</v>
      </c>
      <c r="AF545" s="4" t="e">
        <f t="shared" si="192"/>
        <v>#VALUE!</v>
      </c>
      <c r="AG545" s="4" t="e">
        <f t="shared" si="193"/>
        <v>#VALUE!</v>
      </c>
      <c r="AH545" s="4" t="e">
        <f t="shared" si="194"/>
        <v>#VALUE!</v>
      </c>
      <c r="AI545" s="4" t="e">
        <f t="shared" si="195"/>
        <v>#VALUE!</v>
      </c>
      <c r="AJ545" s="4" t="e">
        <f t="shared" si="196"/>
        <v>#VALUE!</v>
      </c>
      <c r="AK545" s="4" t="e">
        <f t="shared" si="197"/>
        <v>#VALUE!</v>
      </c>
      <c r="AL545" s="4" t="e">
        <f t="shared" si="198"/>
        <v>#VALUE!</v>
      </c>
    </row>
    <row r="546" spans="1:38" ht="13.8" thickBot="1" x14ac:dyDescent="0.3">
      <c r="A546" s="350"/>
      <c r="B546" s="351"/>
      <c r="C546" s="351"/>
      <c r="D546" s="560"/>
      <c r="E546" s="561"/>
      <c r="F546" s="351"/>
      <c r="G546" s="354"/>
      <c r="H546" s="357"/>
      <c r="I546" s="353"/>
      <c r="J546" s="354"/>
      <c r="K546" s="65"/>
      <c r="L546" s="61" t="str">
        <f t="shared" si="199"/>
        <v/>
      </c>
      <c r="M546" s="4" t="str">
        <f t="shared" si="200"/>
        <v/>
      </c>
      <c r="N546" s="4" t="str">
        <f>IF(U546&lt;MIN($D$5,$D$10),"",INDEX($U$35:$Z537,1,B546+1))</f>
        <v/>
      </c>
      <c r="O546" s="5" t="str">
        <f t="shared" si="201"/>
        <v/>
      </c>
      <c r="P546" s="5">
        <f t="shared" si="184"/>
        <v>0</v>
      </c>
      <c r="Q546" s="351"/>
      <c r="R546" s="351"/>
      <c r="S546" s="19" t="str">
        <f t="shared" si="204"/>
        <v/>
      </c>
      <c r="T546" s="62" t="str">
        <f t="shared" si="205"/>
        <v/>
      </c>
      <c r="U546" s="25">
        <f t="shared" si="185"/>
        <v>0</v>
      </c>
      <c r="V546" s="21">
        <f t="shared" si="186"/>
        <v>0</v>
      </c>
      <c r="W546" s="4" t="str">
        <f t="shared" si="187"/>
        <v/>
      </c>
      <c r="X546" s="4" t="e">
        <f t="shared" si="202"/>
        <v>#VALUE!</v>
      </c>
      <c r="Y546" s="4">
        <f t="shared" si="188"/>
        <v>0</v>
      </c>
      <c r="Z546" s="4">
        <f t="shared" si="203"/>
        <v>0</v>
      </c>
      <c r="AA546" s="4" t="e">
        <f t="shared" si="189"/>
        <v>#VALUE!</v>
      </c>
      <c r="AB546" s="4" t="e">
        <f t="shared" si="190"/>
        <v>#VALUE!</v>
      </c>
      <c r="AC546" s="4" t="e">
        <f t="shared" si="206"/>
        <v>#VALUE!</v>
      </c>
      <c r="AD546" s="4" t="e">
        <f t="shared" si="191"/>
        <v>#VALUE!</v>
      </c>
      <c r="AE546" s="4" t="e">
        <f t="shared" si="207"/>
        <v>#VALUE!</v>
      </c>
      <c r="AF546" s="4" t="e">
        <f t="shared" si="192"/>
        <v>#VALUE!</v>
      </c>
      <c r="AG546" s="4" t="e">
        <f t="shared" si="193"/>
        <v>#VALUE!</v>
      </c>
      <c r="AH546" s="4" t="e">
        <f t="shared" si="194"/>
        <v>#VALUE!</v>
      </c>
      <c r="AI546" s="4" t="e">
        <f t="shared" si="195"/>
        <v>#VALUE!</v>
      </c>
      <c r="AJ546" s="4" t="e">
        <f t="shared" si="196"/>
        <v>#VALUE!</v>
      </c>
      <c r="AK546" s="4" t="e">
        <f t="shared" si="197"/>
        <v>#VALUE!</v>
      </c>
      <c r="AL546" s="4" t="e">
        <f t="shared" si="198"/>
        <v>#VALUE!</v>
      </c>
    </row>
    <row r="547" spans="1:38" ht="13.8" thickBot="1" x14ac:dyDescent="0.3">
      <c r="A547" s="350"/>
      <c r="B547" s="351"/>
      <c r="C547" s="351"/>
      <c r="D547" s="560"/>
      <c r="E547" s="561"/>
      <c r="F547" s="351"/>
      <c r="G547" s="354"/>
      <c r="H547" s="357"/>
      <c r="I547" s="353"/>
      <c r="J547" s="354"/>
      <c r="K547" s="65"/>
      <c r="L547" s="61" t="str">
        <f t="shared" si="199"/>
        <v/>
      </c>
      <c r="M547" s="4" t="str">
        <f t="shared" si="200"/>
        <v/>
      </c>
      <c r="N547" s="4" t="str">
        <f>IF(U547&lt;MIN($D$5,$D$10),"",INDEX($U$35:$Z538,1,B547+1))</f>
        <v/>
      </c>
      <c r="O547" s="5" t="str">
        <f t="shared" si="201"/>
        <v/>
      </c>
      <c r="P547" s="5">
        <f t="shared" si="184"/>
        <v>0</v>
      </c>
      <c r="Q547" s="351"/>
      <c r="R547" s="351"/>
      <c r="S547" s="19" t="str">
        <f t="shared" si="204"/>
        <v/>
      </c>
      <c r="T547" s="62" t="str">
        <f t="shared" si="205"/>
        <v/>
      </c>
      <c r="U547" s="25">
        <f t="shared" si="185"/>
        <v>0</v>
      </c>
      <c r="V547" s="21">
        <f t="shared" si="186"/>
        <v>0</v>
      </c>
      <c r="W547" s="4" t="str">
        <f t="shared" si="187"/>
        <v/>
      </c>
      <c r="X547" s="4" t="e">
        <f t="shared" si="202"/>
        <v>#VALUE!</v>
      </c>
      <c r="Y547" s="4">
        <f t="shared" si="188"/>
        <v>0</v>
      </c>
      <c r="Z547" s="4">
        <f t="shared" si="203"/>
        <v>0</v>
      </c>
      <c r="AA547" s="4" t="e">
        <f t="shared" si="189"/>
        <v>#VALUE!</v>
      </c>
      <c r="AB547" s="4" t="e">
        <f t="shared" si="190"/>
        <v>#VALUE!</v>
      </c>
      <c r="AC547" s="4" t="e">
        <f t="shared" si="206"/>
        <v>#VALUE!</v>
      </c>
      <c r="AD547" s="4" t="e">
        <f t="shared" si="191"/>
        <v>#VALUE!</v>
      </c>
      <c r="AE547" s="4" t="e">
        <f t="shared" si="207"/>
        <v>#VALUE!</v>
      </c>
      <c r="AF547" s="4" t="e">
        <f t="shared" si="192"/>
        <v>#VALUE!</v>
      </c>
      <c r="AG547" s="4" t="e">
        <f t="shared" si="193"/>
        <v>#VALUE!</v>
      </c>
      <c r="AH547" s="4" t="e">
        <f t="shared" si="194"/>
        <v>#VALUE!</v>
      </c>
      <c r="AI547" s="4" t="e">
        <f t="shared" si="195"/>
        <v>#VALUE!</v>
      </c>
      <c r="AJ547" s="4" t="e">
        <f t="shared" si="196"/>
        <v>#VALUE!</v>
      </c>
      <c r="AK547" s="4" t="e">
        <f t="shared" si="197"/>
        <v>#VALUE!</v>
      </c>
      <c r="AL547" s="4" t="e">
        <f t="shared" si="198"/>
        <v>#VALUE!</v>
      </c>
    </row>
    <row r="548" spans="1:38" ht="13.8" thickBot="1" x14ac:dyDescent="0.3">
      <c r="A548" s="350"/>
      <c r="B548" s="351"/>
      <c r="C548" s="351"/>
      <c r="D548" s="560"/>
      <c r="E548" s="561"/>
      <c r="F548" s="351"/>
      <c r="G548" s="354"/>
      <c r="H548" s="357"/>
      <c r="I548" s="353"/>
      <c r="J548" s="354"/>
      <c r="K548" s="65"/>
      <c r="L548" s="61" t="str">
        <f t="shared" si="199"/>
        <v/>
      </c>
      <c r="M548" s="4" t="str">
        <f t="shared" si="200"/>
        <v/>
      </c>
      <c r="N548" s="4" t="str">
        <f>IF(U548&lt;MIN($D$5,$D$10),"",INDEX($U$35:$Z539,1,B548+1))</f>
        <v/>
      </c>
      <c r="O548" s="5" t="str">
        <f t="shared" si="201"/>
        <v/>
      </c>
      <c r="P548" s="5">
        <f t="shared" ref="P548:P550" si="208">Q548+R548</f>
        <v>0</v>
      </c>
      <c r="Q548" s="351"/>
      <c r="R548" s="351"/>
      <c r="S548" s="19" t="str">
        <f t="shared" si="204"/>
        <v/>
      </c>
      <c r="T548" s="62" t="str">
        <f t="shared" si="205"/>
        <v/>
      </c>
      <c r="U548" s="25">
        <f t="shared" ref="U548:U550" si="209">IF(AND(G548&gt;0,J548&gt;0),J548,G548)</f>
        <v>0</v>
      </c>
      <c r="V548" s="21">
        <f t="shared" ref="V548:V550" si="210">IF(AND(G548&gt;0,J548&gt;0),I548,H548)</f>
        <v>0</v>
      </c>
      <c r="W548" s="4" t="str">
        <f t="shared" ref="W548:W550" si="211">IF(C548="Low",1,IF(C548="High",2,""))</f>
        <v/>
      </c>
      <c r="X548" s="4" t="e">
        <f t="shared" si="202"/>
        <v>#VALUE!</v>
      </c>
      <c r="Y548" s="4">
        <f t="shared" ref="Y548:Y550" si="212">INDEX($U$18:$U$23,B548+1,1)</f>
        <v>0</v>
      </c>
      <c r="Z548" s="4">
        <f t="shared" si="203"/>
        <v>0</v>
      </c>
      <c r="AA548" s="4" t="e">
        <f t="shared" ref="AA548:AA550" si="213">X548</f>
        <v>#VALUE!</v>
      </c>
      <c r="AB548" s="4" t="e">
        <f t="shared" ref="AB548:AB550" si="214">MIN(X548,Y548)</f>
        <v>#VALUE!</v>
      </c>
      <c r="AC548" s="4" t="e">
        <f t="shared" si="206"/>
        <v>#VALUE!</v>
      </c>
      <c r="AD548" s="4" t="e">
        <f t="shared" ref="AD548:AD550" si="215">MAX(X548,Z548)</f>
        <v>#VALUE!</v>
      </c>
      <c r="AE548" s="4" t="e">
        <f t="shared" si="207"/>
        <v>#VALUE!</v>
      </c>
      <c r="AF548" s="4" t="e">
        <f t="shared" ref="AF548:AF550" si="216">X548</f>
        <v>#VALUE!</v>
      </c>
      <c r="AG548" s="4" t="e">
        <f t="shared" ref="AG548:AG550" si="217">IF(N548+Q548+R548&gt;X548,"Overcharge","")</f>
        <v>#VALUE!</v>
      </c>
      <c r="AH548" s="4" t="e">
        <f t="shared" ref="AH548:AH550" si="218">IF(R548+N548&gt;MIN(X548,Y548),"Overcharge","")</f>
        <v>#VALUE!</v>
      </c>
      <c r="AI548" s="4" t="e">
        <f t="shared" ref="AI548:AI550" si="219">IF(OR(N548+R548&gt;Y548,N548+Q548+R548&gt;X548),"Overcharge","")</f>
        <v>#VALUE!</v>
      </c>
      <c r="AJ548" s="4" t="e">
        <f t="shared" ref="AJ548:AJ550" si="220">IF(N548+Q548+R548&gt;MAX(X548,Z548),"Overcharge","")</f>
        <v>#VALUE!</v>
      </c>
      <c r="AK548" s="4" t="e">
        <f t="shared" ref="AK548:AK550" si="221">IF(OR(R548+N548&gt;Y548,R548+Q548+N548&gt;X548),"Overcharge","")</f>
        <v>#VALUE!</v>
      </c>
      <c r="AL548" s="4" t="e">
        <f t="shared" ref="AL548:AL550" si="222">IF(R548+N548+Q548&gt;X548,"Overcharge","")</f>
        <v>#VALUE!</v>
      </c>
    </row>
    <row r="549" spans="1:38" ht="13.8" thickBot="1" x14ac:dyDescent="0.3">
      <c r="A549" s="350"/>
      <c r="B549" s="351"/>
      <c r="C549" s="351"/>
      <c r="D549" s="560"/>
      <c r="E549" s="561"/>
      <c r="F549" s="351"/>
      <c r="G549" s="354"/>
      <c r="H549" s="357"/>
      <c r="I549" s="353"/>
      <c r="J549" s="354"/>
      <c r="K549" s="65"/>
      <c r="L549" s="61" t="str">
        <f t="shared" si="199"/>
        <v/>
      </c>
      <c r="M549" s="4" t="str">
        <f t="shared" si="200"/>
        <v/>
      </c>
      <c r="N549" s="4" t="str">
        <f>IF(U549&lt;MIN($D$5,$D$10),"",INDEX($U$35:$Z540,1,B549+1))</f>
        <v/>
      </c>
      <c r="O549" s="5" t="str">
        <f t="shared" si="201"/>
        <v/>
      </c>
      <c r="P549" s="5">
        <f t="shared" si="208"/>
        <v>0</v>
      </c>
      <c r="Q549" s="351"/>
      <c r="R549" s="351"/>
      <c r="S549" s="19" t="str">
        <f t="shared" si="204"/>
        <v/>
      </c>
      <c r="T549" s="62" t="str">
        <f t="shared" si="205"/>
        <v/>
      </c>
      <c r="U549" s="25">
        <f t="shared" si="209"/>
        <v>0</v>
      </c>
      <c r="V549" s="21">
        <f t="shared" si="210"/>
        <v>0</v>
      </c>
      <c r="W549" s="4" t="str">
        <f t="shared" si="211"/>
        <v/>
      </c>
      <c r="X549" s="4" t="e">
        <f t="shared" si="202"/>
        <v>#VALUE!</v>
      </c>
      <c r="Y549" s="4">
        <f t="shared" si="212"/>
        <v>0</v>
      </c>
      <c r="Z549" s="4">
        <f t="shared" si="203"/>
        <v>0</v>
      </c>
      <c r="AA549" s="4" t="e">
        <f t="shared" si="213"/>
        <v>#VALUE!</v>
      </c>
      <c r="AB549" s="4" t="e">
        <f t="shared" si="214"/>
        <v>#VALUE!</v>
      </c>
      <c r="AC549" s="4" t="e">
        <f t="shared" si="206"/>
        <v>#VALUE!</v>
      </c>
      <c r="AD549" s="4" t="e">
        <f t="shared" si="215"/>
        <v>#VALUE!</v>
      </c>
      <c r="AE549" s="4" t="e">
        <f t="shared" si="207"/>
        <v>#VALUE!</v>
      </c>
      <c r="AF549" s="4" t="e">
        <f t="shared" si="216"/>
        <v>#VALUE!</v>
      </c>
      <c r="AG549" s="4" t="e">
        <f t="shared" si="217"/>
        <v>#VALUE!</v>
      </c>
      <c r="AH549" s="4" t="e">
        <f t="shared" si="218"/>
        <v>#VALUE!</v>
      </c>
      <c r="AI549" s="4" t="e">
        <f t="shared" si="219"/>
        <v>#VALUE!</v>
      </c>
      <c r="AJ549" s="4" t="e">
        <f t="shared" si="220"/>
        <v>#VALUE!</v>
      </c>
      <c r="AK549" s="4" t="e">
        <f t="shared" si="221"/>
        <v>#VALUE!</v>
      </c>
      <c r="AL549" s="4" t="e">
        <f t="shared" si="222"/>
        <v>#VALUE!</v>
      </c>
    </row>
    <row r="550" spans="1:38" ht="13.8" thickBot="1" x14ac:dyDescent="0.3">
      <c r="A550" s="350"/>
      <c r="B550" s="351"/>
      <c r="C550" s="351"/>
      <c r="D550" s="560"/>
      <c r="E550" s="561"/>
      <c r="F550" s="351"/>
      <c r="G550" s="354"/>
      <c r="H550" s="357"/>
      <c r="I550" s="353"/>
      <c r="J550" s="354"/>
      <c r="K550" s="65"/>
      <c r="L550" s="61" t="str">
        <f t="shared" si="199"/>
        <v/>
      </c>
      <c r="M550" s="4" t="str">
        <f t="shared" si="200"/>
        <v/>
      </c>
      <c r="N550" s="4" t="str">
        <f>IF(U550&lt;MIN($D$5,$D$10),"",INDEX($U$35:$Z541,1,B550+1))</f>
        <v/>
      </c>
      <c r="O550" s="5" t="str">
        <f t="shared" si="201"/>
        <v/>
      </c>
      <c r="P550" s="5">
        <f t="shared" si="208"/>
        <v>0</v>
      </c>
      <c r="Q550" s="351"/>
      <c r="R550" s="351"/>
      <c r="S550" s="19" t="str">
        <f t="shared" si="204"/>
        <v/>
      </c>
      <c r="T550" s="62" t="str">
        <f t="shared" si="205"/>
        <v/>
      </c>
      <c r="U550" s="25">
        <f t="shared" si="209"/>
        <v>0</v>
      </c>
      <c r="V550" s="21">
        <f t="shared" si="210"/>
        <v>0</v>
      </c>
      <c r="W550" s="4" t="str">
        <f t="shared" si="211"/>
        <v/>
      </c>
      <c r="X550" s="4" t="e">
        <f t="shared" si="202"/>
        <v>#VALUE!</v>
      </c>
      <c r="Y550" s="4">
        <f t="shared" si="212"/>
        <v>0</v>
      </c>
      <c r="Z550" s="4">
        <f t="shared" si="203"/>
        <v>0</v>
      </c>
      <c r="AA550" s="4" t="e">
        <f t="shared" si="213"/>
        <v>#VALUE!</v>
      </c>
      <c r="AB550" s="4" t="e">
        <f t="shared" si="214"/>
        <v>#VALUE!</v>
      </c>
      <c r="AC550" s="4" t="e">
        <f t="shared" si="206"/>
        <v>#VALUE!</v>
      </c>
      <c r="AD550" s="4" t="e">
        <f t="shared" si="215"/>
        <v>#VALUE!</v>
      </c>
      <c r="AE550" s="4" t="e">
        <f t="shared" si="207"/>
        <v>#VALUE!</v>
      </c>
      <c r="AF550" s="4" t="e">
        <f t="shared" si="216"/>
        <v>#VALUE!</v>
      </c>
      <c r="AG550" s="4" t="e">
        <f t="shared" si="217"/>
        <v>#VALUE!</v>
      </c>
      <c r="AH550" s="4" t="e">
        <f t="shared" si="218"/>
        <v>#VALUE!</v>
      </c>
      <c r="AI550" s="4" t="e">
        <f t="shared" si="219"/>
        <v>#VALUE!</v>
      </c>
      <c r="AJ550" s="4" t="e">
        <f t="shared" si="220"/>
        <v>#VALUE!</v>
      </c>
      <c r="AK550" s="4" t="e">
        <f t="shared" si="221"/>
        <v>#VALUE!</v>
      </c>
      <c r="AL550" s="4" t="e">
        <f t="shared" si="222"/>
        <v>#VALUE!</v>
      </c>
    </row>
  </sheetData>
  <sheetProtection algorithmName="SHA-512" hashValue="Qr2Z27WMS1qZ6j0AhXJK9S5N2Ym0/sYYWN4QiMHt6l5Mlu0a2CmhEuueNOBsBY8qXkrZlJnOVMXbvNDcfxp3FA==" saltValue="ewHR3vNy1nHXNH/rTZT8JQ==" spinCount="100000" sheet="1" selectLockedCells="1"/>
  <mergeCells count="553">
    <mergeCell ref="D61:E61"/>
    <mergeCell ref="D62:E62"/>
    <mergeCell ref="D66:E66"/>
    <mergeCell ref="D65:E65"/>
    <mergeCell ref="D64:E64"/>
    <mergeCell ref="D63:E63"/>
    <mergeCell ref="A1:R3"/>
    <mergeCell ref="H32:K32"/>
    <mergeCell ref="N14:R14"/>
    <mergeCell ref="N15:R15"/>
    <mergeCell ref="D38:G38"/>
    <mergeCell ref="D39:G39"/>
    <mergeCell ref="A37:C37"/>
    <mergeCell ref="A38:C38"/>
    <mergeCell ref="N23:R23"/>
    <mergeCell ref="I38:L38"/>
    <mergeCell ref="N40:P40"/>
    <mergeCell ref="A39:C39"/>
    <mergeCell ref="J36:K36"/>
    <mergeCell ref="I39:L39"/>
    <mergeCell ref="J40:L40"/>
    <mergeCell ref="Q40:R40"/>
    <mergeCell ref="O36:R36"/>
    <mergeCell ref="O37:R37"/>
    <mergeCell ref="AB35:AG35"/>
    <mergeCell ref="AB36:AG36"/>
    <mergeCell ref="AB37:AG37"/>
    <mergeCell ref="AB38:AG38"/>
    <mergeCell ref="AH36:AY36"/>
    <mergeCell ref="AH38:AY38"/>
    <mergeCell ref="AB34:AG34"/>
    <mergeCell ref="AH32:AY32"/>
    <mergeCell ref="AH33:AY33"/>
    <mergeCell ref="AH34:AY34"/>
    <mergeCell ref="U33:Z33"/>
    <mergeCell ref="I33:K33"/>
    <mergeCell ref="D33:G33"/>
    <mergeCell ref="D32:G32"/>
    <mergeCell ref="D34:G34"/>
    <mergeCell ref="D35:G35"/>
    <mergeCell ref="A32:C32"/>
    <mergeCell ref="A33:C33"/>
    <mergeCell ref="A34:C34"/>
    <mergeCell ref="A35:C35"/>
    <mergeCell ref="M33:N35"/>
    <mergeCell ref="O33:R33"/>
    <mergeCell ref="J34:K34"/>
    <mergeCell ref="J35:K35"/>
    <mergeCell ref="M32:N32"/>
    <mergeCell ref="O34:R34"/>
    <mergeCell ref="O35:R35"/>
    <mergeCell ref="D550:E550"/>
    <mergeCell ref="D545:E545"/>
    <mergeCell ref="D546:E546"/>
    <mergeCell ref="D547:E547"/>
    <mergeCell ref="D548:E548"/>
    <mergeCell ref="D549:E549"/>
    <mergeCell ref="D540:E540"/>
    <mergeCell ref="D541:E541"/>
    <mergeCell ref="D542:E542"/>
    <mergeCell ref="D543:E543"/>
    <mergeCell ref="D544:E544"/>
    <mergeCell ref="D535:E535"/>
    <mergeCell ref="D536:E536"/>
    <mergeCell ref="D537:E537"/>
    <mergeCell ref="D538:E538"/>
    <mergeCell ref="D539:E539"/>
    <mergeCell ref="D530:E530"/>
    <mergeCell ref="D531:E531"/>
    <mergeCell ref="D532:E532"/>
    <mergeCell ref="D533:E533"/>
    <mergeCell ref="D534:E534"/>
    <mergeCell ref="D525:E525"/>
    <mergeCell ref="D526:E526"/>
    <mergeCell ref="D527:E527"/>
    <mergeCell ref="D528:E528"/>
    <mergeCell ref="D529:E529"/>
    <mergeCell ref="D520:E520"/>
    <mergeCell ref="D521:E521"/>
    <mergeCell ref="D522:E522"/>
    <mergeCell ref="D523:E523"/>
    <mergeCell ref="D524:E524"/>
    <mergeCell ref="D515:E515"/>
    <mergeCell ref="D516:E516"/>
    <mergeCell ref="D517:E517"/>
    <mergeCell ref="D518:E518"/>
    <mergeCell ref="D519:E519"/>
    <mergeCell ref="D510:E510"/>
    <mergeCell ref="D511:E511"/>
    <mergeCell ref="D512:E512"/>
    <mergeCell ref="D513:E513"/>
    <mergeCell ref="D514:E514"/>
    <mergeCell ref="D505:E505"/>
    <mergeCell ref="D506:E506"/>
    <mergeCell ref="D507:E507"/>
    <mergeCell ref="D508:E508"/>
    <mergeCell ref="D509:E509"/>
    <mergeCell ref="D500:E500"/>
    <mergeCell ref="D501:E501"/>
    <mergeCell ref="D502:E502"/>
    <mergeCell ref="D503:E503"/>
    <mergeCell ref="D504:E504"/>
    <mergeCell ref="D495:E495"/>
    <mergeCell ref="D496:E496"/>
    <mergeCell ref="D497:E497"/>
    <mergeCell ref="D498:E498"/>
    <mergeCell ref="D499:E499"/>
    <mergeCell ref="D490:E490"/>
    <mergeCell ref="D491:E491"/>
    <mergeCell ref="D492:E492"/>
    <mergeCell ref="D493:E493"/>
    <mergeCell ref="D494:E494"/>
    <mergeCell ref="D485:E485"/>
    <mergeCell ref="D486:E486"/>
    <mergeCell ref="D487:E487"/>
    <mergeCell ref="D488:E488"/>
    <mergeCell ref="D489:E489"/>
    <mergeCell ref="D480:E480"/>
    <mergeCell ref="D481:E481"/>
    <mergeCell ref="D482:E482"/>
    <mergeCell ref="D483:E483"/>
    <mergeCell ref="D484:E484"/>
    <mergeCell ref="D475:E475"/>
    <mergeCell ref="D476:E476"/>
    <mergeCell ref="D477:E477"/>
    <mergeCell ref="D478:E478"/>
    <mergeCell ref="D479:E479"/>
    <mergeCell ref="D470:E470"/>
    <mergeCell ref="D471:E471"/>
    <mergeCell ref="D472:E472"/>
    <mergeCell ref="D473:E473"/>
    <mergeCell ref="D474:E474"/>
    <mergeCell ref="D465:E465"/>
    <mergeCell ref="D466:E466"/>
    <mergeCell ref="D467:E467"/>
    <mergeCell ref="D468:E468"/>
    <mergeCell ref="D469:E469"/>
    <mergeCell ref="D460:E460"/>
    <mergeCell ref="D461:E461"/>
    <mergeCell ref="D462:E462"/>
    <mergeCell ref="D463:E463"/>
    <mergeCell ref="D464:E464"/>
    <mergeCell ref="D455:E455"/>
    <mergeCell ref="D456:E456"/>
    <mergeCell ref="D457:E457"/>
    <mergeCell ref="D458:E458"/>
    <mergeCell ref="D459:E459"/>
    <mergeCell ref="D450:E450"/>
    <mergeCell ref="D451:E451"/>
    <mergeCell ref="D452:E452"/>
    <mergeCell ref="D453:E453"/>
    <mergeCell ref="D454:E454"/>
    <mergeCell ref="D445:E445"/>
    <mergeCell ref="D446:E446"/>
    <mergeCell ref="D447:E447"/>
    <mergeCell ref="D448:E448"/>
    <mergeCell ref="D449:E449"/>
    <mergeCell ref="D440:E440"/>
    <mergeCell ref="D441:E441"/>
    <mergeCell ref="D442:E442"/>
    <mergeCell ref="D443:E443"/>
    <mergeCell ref="D444:E444"/>
    <mergeCell ref="D435:E435"/>
    <mergeCell ref="D436:E436"/>
    <mergeCell ref="D437:E437"/>
    <mergeCell ref="D438:E438"/>
    <mergeCell ref="D439:E439"/>
    <mergeCell ref="D430:E430"/>
    <mergeCell ref="D431:E431"/>
    <mergeCell ref="D432:E432"/>
    <mergeCell ref="D433:E433"/>
    <mergeCell ref="D434:E434"/>
    <mergeCell ref="D425:E425"/>
    <mergeCell ref="D426:E426"/>
    <mergeCell ref="D427:E427"/>
    <mergeCell ref="D428:E428"/>
    <mergeCell ref="D429:E429"/>
    <mergeCell ref="D420:E420"/>
    <mergeCell ref="D421:E421"/>
    <mergeCell ref="D422:E422"/>
    <mergeCell ref="D423:E423"/>
    <mergeCell ref="D424:E424"/>
    <mergeCell ref="D415:E415"/>
    <mergeCell ref="D416:E416"/>
    <mergeCell ref="D417:E417"/>
    <mergeCell ref="D418:E418"/>
    <mergeCell ref="D419:E419"/>
    <mergeCell ref="D410:E410"/>
    <mergeCell ref="D411:E411"/>
    <mergeCell ref="D412:E412"/>
    <mergeCell ref="D413:E413"/>
    <mergeCell ref="D414:E414"/>
    <mergeCell ref="D405:E405"/>
    <mergeCell ref="D406:E406"/>
    <mergeCell ref="D407:E407"/>
    <mergeCell ref="D408:E408"/>
    <mergeCell ref="D409:E409"/>
    <mergeCell ref="D400:E400"/>
    <mergeCell ref="D401:E401"/>
    <mergeCell ref="D402:E402"/>
    <mergeCell ref="D403:E403"/>
    <mergeCell ref="D404:E404"/>
    <mergeCell ref="D395:E395"/>
    <mergeCell ref="D396:E396"/>
    <mergeCell ref="D397:E397"/>
    <mergeCell ref="D398:E398"/>
    <mergeCell ref="D399:E399"/>
    <mergeCell ref="D390:E390"/>
    <mergeCell ref="D391:E391"/>
    <mergeCell ref="D392:E392"/>
    <mergeCell ref="D393:E393"/>
    <mergeCell ref="D394:E394"/>
    <mergeCell ref="D385:E385"/>
    <mergeCell ref="D386:E386"/>
    <mergeCell ref="D387:E387"/>
    <mergeCell ref="D388:E388"/>
    <mergeCell ref="D389:E389"/>
    <mergeCell ref="D380:E380"/>
    <mergeCell ref="D381:E381"/>
    <mergeCell ref="D382:E382"/>
    <mergeCell ref="D383:E383"/>
    <mergeCell ref="D384:E384"/>
    <mergeCell ref="D375:E375"/>
    <mergeCell ref="D376:E376"/>
    <mergeCell ref="D377:E377"/>
    <mergeCell ref="D378:E378"/>
    <mergeCell ref="D379:E379"/>
    <mergeCell ref="D370:E370"/>
    <mergeCell ref="D371:E371"/>
    <mergeCell ref="D372:E372"/>
    <mergeCell ref="D373:E373"/>
    <mergeCell ref="D374:E374"/>
    <mergeCell ref="D365:E365"/>
    <mergeCell ref="D366:E366"/>
    <mergeCell ref="D367:E367"/>
    <mergeCell ref="D368:E368"/>
    <mergeCell ref="D369:E369"/>
    <mergeCell ref="D360:E360"/>
    <mergeCell ref="D361:E361"/>
    <mergeCell ref="D362:E362"/>
    <mergeCell ref="D363:E363"/>
    <mergeCell ref="D364:E364"/>
    <mergeCell ref="D355:E355"/>
    <mergeCell ref="D356:E356"/>
    <mergeCell ref="D357:E357"/>
    <mergeCell ref="D358:E358"/>
    <mergeCell ref="D359:E359"/>
    <mergeCell ref="D350:E350"/>
    <mergeCell ref="D351:E351"/>
    <mergeCell ref="D352:E352"/>
    <mergeCell ref="D353:E353"/>
    <mergeCell ref="D354:E354"/>
    <mergeCell ref="D345:E345"/>
    <mergeCell ref="D346:E346"/>
    <mergeCell ref="D347:E347"/>
    <mergeCell ref="D348:E348"/>
    <mergeCell ref="D349:E349"/>
    <mergeCell ref="D340:E340"/>
    <mergeCell ref="D341:E341"/>
    <mergeCell ref="D342:E342"/>
    <mergeCell ref="D343:E343"/>
    <mergeCell ref="D344:E344"/>
    <mergeCell ref="D335:E335"/>
    <mergeCell ref="D336:E336"/>
    <mergeCell ref="D337:E337"/>
    <mergeCell ref="D338:E338"/>
    <mergeCell ref="D339:E339"/>
    <mergeCell ref="D330:E330"/>
    <mergeCell ref="D331:E331"/>
    <mergeCell ref="D332:E332"/>
    <mergeCell ref="D333:E333"/>
    <mergeCell ref="D334:E334"/>
    <mergeCell ref="D325:E325"/>
    <mergeCell ref="D326:E326"/>
    <mergeCell ref="D327:E327"/>
    <mergeCell ref="D328:E328"/>
    <mergeCell ref="D329:E329"/>
    <mergeCell ref="D320:E320"/>
    <mergeCell ref="D321:E321"/>
    <mergeCell ref="D322:E322"/>
    <mergeCell ref="D323:E323"/>
    <mergeCell ref="D324:E324"/>
    <mergeCell ref="D315:E315"/>
    <mergeCell ref="D316:E316"/>
    <mergeCell ref="D317:E317"/>
    <mergeCell ref="D318:E318"/>
    <mergeCell ref="D319:E319"/>
    <mergeCell ref="D310:E310"/>
    <mergeCell ref="D311:E311"/>
    <mergeCell ref="D312:E312"/>
    <mergeCell ref="D313:E313"/>
    <mergeCell ref="D314:E314"/>
    <mergeCell ref="D305:E305"/>
    <mergeCell ref="D306:E306"/>
    <mergeCell ref="D307:E307"/>
    <mergeCell ref="D308:E308"/>
    <mergeCell ref="D309:E309"/>
    <mergeCell ref="D300:E300"/>
    <mergeCell ref="D301:E301"/>
    <mergeCell ref="D302:E302"/>
    <mergeCell ref="D303:E303"/>
    <mergeCell ref="D304:E304"/>
    <mergeCell ref="D295:E295"/>
    <mergeCell ref="D296:E296"/>
    <mergeCell ref="D297:E297"/>
    <mergeCell ref="D298:E298"/>
    <mergeCell ref="D299:E299"/>
    <mergeCell ref="D290:E290"/>
    <mergeCell ref="D291:E291"/>
    <mergeCell ref="D292:E292"/>
    <mergeCell ref="D293:E293"/>
    <mergeCell ref="D294:E294"/>
    <mergeCell ref="D285:E285"/>
    <mergeCell ref="D286:E286"/>
    <mergeCell ref="D287:E287"/>
    <mergeCell ref="D288:E288"/>
    <mergeCell ref="D289:E289"/>
    <mergeCell ref="D280:E280"/>
    <mergeCell ref="D281:E281"/>
    <mergeCell ref="D282:E282"/>
    <mergeCell ref="D283:E283"/>
    <mergeCell ref="D284:E284"/>
    <mergeCell ref="D275:E275"/>
    <mergeCell ref="D276:E276"/>
    <mergeCell ref="D277:E277"/>
    <mergeCell ref="D278:E278"/>
    <mergeCell ref="D279:E279"/>
    <mergeCell ref="D270:E270"/>
    <mergeCell ref="D271:E271"/>
    <mergeCell ref="D272:E272"/>
    <mergeCell ref="D273:E273"/>
    <mergeCell ref="D274:E274"/>
    <mergeCell ref="D265:E265"/>
    <mergeCell ref="D266:E266"/>
    <mergeCell ref="D267:E267"/>
    <mergeCell ref="D268:E268"/>
    <mergeCell ref="D269:E269"/>
    <mergeCell ref="D260:E260"/>
    <mergeCell ref="D261:E261"/>
    <mergeCell ref="D262:E262"/>
    <mergeCell ref="D263:E263"/>
    <mergeCell ref="D264:E264"/>
    <mergeCell ref="D255:E255"/>
    <mergeCell ref="D256:E256"/>
    <mergeCell ref="D257:E257"/>
    <mergeCell ref="D258:E258"/>
    <mergeCell ref="D259:E259"/>
    <mergeCell ref="D250:E250"/>
    <mergeCell ref="D251:E251"/>
    <mergeCell ref="D252:E252"/>
    <mergeCell ref="D253:E253"/>
    <mergeCell ref="D254:E254"/>
    <mergeCell ref="D245:E245"/>
    <mergeCell ref="D246:E246"/>
    <mergeCell ref="D247:E247"/>
    <mergeCell ref="D248:E248"/>
    <mergeCell ref="D249:E249"/>
    <mergeCell ref="D240:E240"/>
    <mergeCell ref="D241:E241"/>
    <mergeCell ref="D242:E242"/>
    <mergeCell ref="D243:E243"/>
    <mergeCell ref="D244:E244"/>
    <mergeCell ref="D235:E235"/>
    <mergeCell ref="D236:E236"/>
    <mergeCell ref="D237:E237"/>
    <mergeCell ref="D238:E238"/>
    <mergeCell ref="D239:E239"/>
    <mergeCell ref="D230:E230"/>
    <mergeCell ref="D231:E231"/>
    <mergeCell ref="D232:E232"/>
    <mergeCell ref="D233:E233"/>
    <mergeCell ref="D234:E234"/>
    <mergeCell ref="D225:E225"/>
    <mergeCell ref="D226:E226"/>
    <mergeCell ref="D227:E227"/>
    <mergeCell ref="D228:E228"/>
    <mergeCell ref="D229:E229"/>
    <mergeCell ref="D220:E220"/>
    <mergeCell ref="D221:E221"/>
    <mergeCell ref="D222:E222"/>
    <mergeCell ref="D223:E223"/>
    <mergeCell ref="D224:E224"/>
    <mergeCell ref="D215:E215"/>
    <mergeCell ref="D216:E216"/>
    <mergeCell ref="D217:E217"/>
    <mergeCell ref="D218:E218"/>
    <mergeCell ref="D219:E219"/>
    <mergeCell ref="D210:E210"/>
    <mergeCell ref="D211:E211"/>
    <mergeCell ref="D212:E212"/>
    <mergeCell ref="D213:E213"/>
    <mergeCell ref="D214:E214"/>
    <mergeCell ref="D205:E205"/>
    <mergeCell ref="D206:E206"/>
    <mergeCell ref="D207:E207"/>
    <mergeCell ref="D208:E208"/>
    <mergeCell ref="D209:E209"/>
    <mergeCell ref="D200:E200"/>
    <mergeCell ref="D201:E201"/>
    <mergeCell ref="D202:E202"/>
    <mergeCell ref="D203:E203"/>
    <mergeCell ref="D204:E204"/>
    <mergeCell ref="D195:E195"/>
    <mergeCell ref="D196:E196"/>
    <mergeCell ref="D197:E197"/>
    <mergeCell ref="D198:E198"/>
    <mergeCell ref="D199:E199"/>
    <mergeCell ref="D190:E190"/>
    <mergeCell ref="D191:E191"/>
    <mergeCell ref="D192:E192"/>
    <mergeCell ref="D193:E193"/>
    <mergeCell ref="D194:E194"/>
    <mergeCell ref="D185:E185"/>
    <mergeCell ref="D186:E186"/>
    <mergeCell ref="D187:E187"/>
    <mergeCell ref="D188:E188"/>
    <mergeCell ref="D189:E189"/>
    <mergeCell ref="D180:E180"/>
    <mergeCell ref="D181:E181"/>
    <mergeCell ref="D182:E182"/>
    <mergeCell ref="D183:E183"/>
    <mergeCell ref="D184:E184"/>
    <mergeCell ref="D175:E175"/>
    <mergeCell ref="D176:E176"/>
    <mergeCell ref="D177:E177"/>
    <mergeCell ref="D178:E178"/>
    <mergeCell ref="D179:E179"/>
    <mergeCell ref="D170:E170"/>
    <mergeCell ref="D171:E171"/>
    <mergeCell ref="D172:E172"/>
    <mergeCell ref="D173:E173"/>
    <mergeCell ref="D174:E174"/>
    <mergeCell ref="D165:E165"/>
    <mergeCell ref="D166:E166"/>
    <mergeCell ref="D167:E167"/>
    <mergeCell ref="D168:E168"/>
    <mergeCell ref="D169:E169"/>
    <mergeCell ref="D160:E160"/>
    <mergeCell ref="D161:E161"/>
    <mergeCell ref="D162:E162"/>
    <mergeCell ref="D163:E163"/>
    <mergeCell ref="D164:E164"/>
    <mergeCell ref="D155:E155"/>
    <mergeCell ref="D156:E156"/>
    <mergeCell ref="D157:E157"/>
    <mergeCell ref="D158:E158"/>
    <mergeCell ref="D159:E159"/>
    <mergeCell ref="D150:E150"/>
    <mergeCell ref="D151:E151"/>
    <mergeCell ref="D152:E152"/>
    <mergeCell ref="D153:E153"/>
    <mergeCell ref="D154:E154"/>
    <mergeCell ref="D145:E145"/>
    <mergeCell ref="D146:E146"/>
    <mergeCell ref="D147:E147"/>
    <mergeCell ref="D148:E148"/>
    <mergeCell ref="D149:E149"/>
    <mergeCell ref="D140:E140"/>
    <mergeCell ref="D141:E141"/>
    <mergeCell ref="D142:E142"/>
    <mergeCell ref="D143:E143"/>
    <mergeCell ref="D144:E144"/>
    <mergeCell ref="D135:E135"/>
    <mergeCell ref="D136:E136"/>
    <mergeCell ref="D137:E137"/>
    <mergeCell ref="D138:E138"/>
    <mergeCell ref="D139:E139"/>
    <mergeCell ref="D130:E130"/>
    <mergeCell ref="D131:E131"/>
    <mergeCell ref="D132:E132"/>
    <mergeCell ref="D133:E133"/>
    <mergeCell ref="D134:E134"/>
    <mergeCell ref="D125:E125"/>
    <mergeCell ref="D126:E126"/>
    <mergeCell ref="D127:E127"/>
    <mergeCell ref="D128:E128"/>
    <mergeCell ref="D129:E129"/>
    <mergeCell ref="D120:E120"/>
    <mergeCell ref="D121:E121"/>
    <mergeCell ref="D122:E122"/>
    <mergeCell ref="D123:E123"/>
    <mergeCell ref="D124:E124"/>
    <mergeCell ref="D115:E115"/>
    <mergeCell ref="D116:E116"/>
    <mergeCell ref="D117:E117"/>
    <mergeCell ref="D118:E118"/>
    <mergeCell ref="D119:E119"/>
    <mergeCell ref="D110:E110"/>
    <mergeCell ref="D111:E111"/>
    <mergeCell ref="D112:E112"/>
    <mergeCell ref="D113:E113"/>
    <mergeCell ref="D114:E114"/>
    <mergeCell ref="D81:E81"/>
    <mergeCell ref="D69:E69"/>
    <mergeCell ref="D75:E75"/>
    <mergeCell ref="D105:E105"/>
    <mergeCell ref="D106:E106"/>
    <mergeCell ref="D107:E107"/>
    <mergeCell ref="D108:E108"/>
    <mergeCell ref="D109:E109"/>
    <mergeCell ref="D100:E100"/>
    <mergeCell ref="D101:E101"/>
    <mergeCell ref="D102:E102"/>
    <mergeCell ref="D103:E103"/>
    <mergeCell ref="D104:E104"/>
    <mergeCell ref="D58:E58"/>
    <mergeCell ref="D59:E59"/>
    <mergeCell ref="D60:E60"/>
    <mergeCell ref="D99:E99"/>
    <mergeCell ref="D48:E48"/>
    <mergeCell ref="D82:E82"/>
    <mergeCell ref="D83:E83"/>
    <mergeCell ref="D84:E84"/>
    <mergeCell ref="D85:E85"/>
    <mergeCell ref="D86:E86"/>
    <mergeCell ref="D87:E87"/>
    <mergeCell ref="D88:E88"/>
    <mergeCell ref="D92:E92"/>
    <mergeCell ref="D93:E93"/>
    <mergeCell ref="D94:E94"/>
    <mergeCell ref="D95:E95"/>
    <mergeCell ref="D96:E96"/>
    <mergeCell ref="D97:E97"/>
    <mergeCell ref="D98:E98"/>
    <mergeCell ref="D91:E91"/>
    <mergeCell ref="D89:E89"/>
    <mergeCell ref="D90:E90"/>
    <mergeCell ref="D79:E79"/>
    <mergeCell ref="D80:E80"/>
    <mergeCell ref="O38:R38"/>
    <mergeCell ref="A36:C36"/>
    <mergeCell ref="A40:C40"/>
    <mergeCell ref="D36:G36"/>
    <mergeCell ref="D37:G37"/>
    <mergeCell ref="D78:E78"/>
    <mergeCell ref="D70:E70"/>
    <mergeCell ref="D52:E52"/>
    <mergeCell ref="D49:E49"/>
    <mergeCell ref="D77:E77"/>
    <mergeCell ref="D53:E53"/>
    <mergeCell ref="D54:E54"/>
    <mergeCell ref="D55:E55"/>
    <mergeCell ref="D56:E56"/>
    <mergeCell ref="D76:E76"/>
    <mergeCell ref="D71:E71"/>
    <mergeCell ref="D72:E72"/>
    <mergeCell ref="D73:E73"/>
    <mergeCell ref="D74:E74"/>
    <mergeCell ref="D67:E67"/>
    <mergeCell ref="D68:E68"/>
    <mergeCell ref="D50:E50"/>
    <mergeCell ref="D51:E51"/>
    <mergeCell ref="D57:E57"/>
  </mergeCells>
  <conditionalFormatting sqref="N40:P40">
    <cfRule type="expression" dxfId="12" priority="3">
      <formula>ISBLANK($M$40)</formula>
    </cfRule>
  </conditionalFormatting>
  <conditionalFormatting sqref="O17:Q22 P25:P30">
    <cfRule type="expression" dxfId="11" priority="35">
      <formula>$M$40="LIHTC &amp; PBS8"</formula>
    </cfRule>
  </conditionalFormatting>
  <conditionalFormatting sqref="O17:Q22">
    <cfRule type="expression" dxfId="10" priority="34">
      <formula>$M$40="LIHTC"</formula>
    </cfRule>
  </conditionalFormatting>
  <conditionalFormatting sqref="P25:P30">
    <cfRule type="expression" dxfId="9" priority="33">
      <formula>$M$40 = "PBS8"</formula>
    </cfRule>
  </conditionalFormatting>
  <conditionalFormatting sqref="S51:T550">
    <cfRule type="cellIs" dxfId="8" priority="12" operator="greaterThan">
      <formula>""""""</formula>
    </cfRule>
  </conditionalFormatting>
  <dataValidations count="10">
    <dataValidation type="list" allowBlank="1" showInputMessage="1" showErrorMessage="1" sqref="C51:C550" xr:uid="{00000000-0002-0000-0300-000000000000}">
      <formula1>"High,Low"</formula1>
    </dataValidation>
    <dataValidation type="list" allowBlank="1" showInputMessage="1" showErrorMessage="1" sqref="S40:T46" xr:uid="{00000000-0002-0000-0300-000001000000}">
      <formula1>$U$38:$U$40</formula1>
    </dataValidation>
    <dataValidation type="list" allowBlank="1" showInputMessage="1" showErrorMessage="1" sqref="B61:B550 B52:B59" xr:uid="{00000000-0002-0000-0300-000002000000}">
      <formula1>"0,1,2,3,4,5"</formula1>
    </dataValidation>
    <dataValidation type="list" allowBlank="1" showInputMessage="1" showErrorMessage="1" sqref="B51 B60" xr:uid="{00000000-0002-0000-0300-000003000000}">
      <formula1>",0,1,2,3,4,5"</formula1>
    </dataValidation>
    <dataValidation type="list" allowBlank="1" showInputMessage="1" showErrorMessage="1" sqref="F51:F550" xr:uid="{00000000-0002-0000-0300-000005000000}">
      <formula1>"1,2,3,4,5,6,7,8"</formula1>
    </dataValidation>
    <dataValidation type="list" allowBlank="1" showInputMessage="1" showErrorMessage="1" sqref="K51:K550" xr:uid="{00000000-0002-0000-0300-000006000000}">
      <formula1>"None or HCV,PBS8,LIHTC,LIHTC &amp; PBS8"</formula1>
    </dataValidation>
    <dataValidation type="list" allowBlank="1" showInputMessage="1" showErrorMessage="1" sqref="L36" xr:uid="{75A37292-CDF5-496C-B9CE-EECD3873C26B}">
      <formula1>"Fixed, Floating"</formula1>
    </dataValidation>
    <dataValidation type="list" allowBlank="1" showInputMessage="1" showErrorMessage="1" sqref="M38" xr:uid="{B87204D0-DC5D-4D54-892B-827B52DF9C72}">
      <formula1>"Tenant Paid, Owner Paid"</formula1>
    </dataValidation>
    <dataValidation type="list" allowBlank="1" showInputMessage="1" showErrorMessage="1" sqref="M42:M46 M40" xr:uid="{00000000-0002-0000-0300-000004000000}">
      <formula1>"None,LIHTC,PBS8,LIHTC &amp; PBS8"</formula1>
    </dataValidation>
    <dataValidation type="list" allowBlank="1" showInputMessage="1" showErrorMessage="1" sqref="M39" xr:uid="{E85FE9CA-D00E-43E7-8FCB-41DB570B1BB7}">
      <formula1>"Yes, No"</formula1>
    </dataValidation>
  </dataValidations>
  <pageMargins left="0.7" right="0.7" top="0.75" bottom="0.75" header="0.3" footer="0.3"/>
  <pageSetup paperSize="5" scale="74"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S343"/>
  <sheetViews>
    <sheetView topLeftCell="A14" workbookViewId="0">
      <selection activeCell="F32" sqref="F32"/>
    </sheetView>
  </sheetViews>
  <sheetFormatPr defaultColWidth="8.88671875" defaultRowHeight="12" x14ac:dyDescent="0.25"/>
  <cols>
    <col min="1" max="1" width="8" style="2" customWidth="1"/>
    <col min="2" max="2" width="8" style="1" customWidth="1"/>
    <col min="3" max="3" width="9.88671875" style="1" customWidth="1"/>
    <col min="4" max="4" width="10.44140625" style="23" customWidth="1"/>
    <col min="5" max="5" width="8.33203125" style="1" customWidth="1"/>
    <col min="6" max="6" width="9.44140625" style="3" customWidth="1"/>
    <col min="7" max="7" width="11.5546875" style="3" customWidth="1"/>
    <col min="8" max="8" width="11" style="3" customWidth="1"/>
    <col min="9" max="9" width="11.109375" style="3" customWidth="1"/>
    <col min="10" max="10" width="10.88671875" style="3" customWidth="1"/>
    <col min="11" max="11" width="10.33203125" style="3" customWidth="1"/>
    <col min="12" max="12" width="11.5546875" style="3" customWidth="1"/>
    <col min="13" max="14" width="11.5546875" style="3" hidden="1" customWidth="1"/>
    <col min="15" max="15" width="14.5546875" style="3" customWidth="1"/>
    <col min="16" max="16" width="12.33203125" style="3" customWidth="1"/>
    <col min="17" max="17" width="9.6640625" style="1" bestFit="1" customWidth="1"/>
    <col min="18" max="19" width="11" style="1" customWidth="1"/>
    <col min="20" max="20" width="16.109375" style="11" hidden="1" customWidth="1"/>
    <col min="21" max="21" width="9.88671875" style="1" hidden="1" customWidth="1"/>
    <col min="22" max="22" width="10.6640625" style="1" hidden="1" customWidth="1"/>
    <col min="23" max="32" width="8.88671875" style="1" hidden="1" customWidth="1"/>
    <col min="33" max="33" width="18" style="1" hidden="1" customWidth="1"/>
    <col min="34" max="40" width="8.88671875" style="1" hidden="1" customWidth="1"/>
    <col min="41" max="16384" width="8.88671875" style="1"/>
  </cols>
  <sheetData>
    <row r="1" spans="1:19" ht="15.75" customHeight="1" x14ac:dyDescent="0.25">
      <c r="A1" s="641" t="s">
        <v>242</v>
      </c>
      <c r="B1" s="642"/>
      <c r="C1" s="642"/>
      <c r="D1" s="642"/>
      <c r="E1" s="642"/>
      <c r="F1" s="642"/>
      <c r="G1" s="642"/>
      <c r="H1" s="642"/>
      <c r="I1" s="642"/>
      <c r="J1" s="642"/>
      <c r="K1" s="642"/>
      <c r="L1" s="642"/>
      <c r="M1" s="642"/>
      <c r="N1" s="642"/>
      <c r="O1" s="642"/>
      <c r="P1" s="642"/>
      <c r="Q1" s="642"/>
      <c r="R1" s="642"/>
      <c r="S1" s="643"/>
    </row>
    <row r="2" spans="1:19" ht="15.75" customHeight="1" x14ac:dyDescent="0.25">
      <c r="A2" s="644"/>
      <c r="B2" s="645"/>
      <c r="C2" s="645"/>
      <c r="D2" s="645"/>
      <c r="E2" s="645"/>
      <c r="F2" s="645"/>
      <c r="G2" s="645"/>
      <c r="H2" s="645"/>
      <c r="I2" s="645"/>
      <c r="J2" s="645"/>
      <c r="K2" s="645"/>
      <c r="L2" s="645"/>
      <c r="M2" s="645"/>
      <c r="N2" s="645"/>
      <c r="O2" s="645"/>
      <c r="P2" s="645"/>
      <c r="Q2" s="645"/>
      <c r="R2" s="645"/>
      <c r="S2" s="646"/>
    </row>
    <row r="3" spans="1:19" ht="15.75" customHeight="1" thickBot="1" x14ac:dyDescent="0.3">
      <c r="A3" s="647"/>
      <c r="B3" s="648"/>
      <c r="C3" s="648"/>
      <c r="D3" s="648"/>
      <c r="E3" s="648"/>
      <c r="F3" s="648"/>
      <c r="G3" s="648"/>
      <c r="H3" s="648"/>
      <c r="I3" s="648"/>
      <c r="J3" s="648"/>
      <c r="K3" s="648"/>
      <c r="L3" s="648"/>
      <c r="M3" s="648"/>
      <c r="N3" s="648"/>
      <c r="O3" s="648"/>
      <c r="P3" s="648"/>
      <c r="Q3" s="648"/>
      <c r="R3" s="648"/>
      <c r="S3" s="649"/>
    </row>
    <row r="4" spans="1:19" ht="15.75" hidden="1" customHeight="1" x14ac:dyDescent="0.3">
      <c r="A4" s="381"/>
      <c r="B4" s="381"/>
      <c r="C4" s="381"/>
      <c r="D4" s="381"/>
      <c r="E4" s="381"/>
      <c r="F4" s="381"/>
      <c r="G4" s="381"/>
      <c r="H4" s="381"/>
      <c r="I4" s="381"/>
      <c r="J4" s="381"/>
      <c r="K4" s="381"/>
      <c r="L4" s="381"/>
      <c r="M4" s="381"/>
      <c r="N4" s="381"/>
      <c r="O4" s="381"/>
      <c r="P4" s="381"/>
      <c r="Q4" s="304">
        <f>COUNTBLANK(Q8:Q13)</f>
        <v>6</v>
      </c>
      <c r="R4" s="304">
        <f>COUNTBLANK(R8:R13)</f>
        <v>6</v>
      </c>
      <c r="S4" s="304">
        <f>COUNTBLANK(S8:S13)</f>
        <v>6</v>
      </c>
    </row>
    <row r="5" spans="1:19" ht="16.2" thickBot="1" x14ac:dyDescent="0.35">
      <c r="A5" s="430"/>
      <c r="B5" s="431"/>
      <c r="C5" s="431"/>
      <c r="D5" s="431"/>
      <c r="E5" s="431"/>
      <c r="F5" s="431"/>
      <c r="G5" s="431"/>
      <c r="H5" s="431"/>
      <c r="I5" s="382"/>
      <c r="J5" s="382"/>
      <c r="K5" s="382"/>
      <c r="L5" s="382"/>
      <c r="M5" s="382"/>
      <c r="N5" s="382"/>
      <c r="O5" s="382"/>
      <c r="P5" s="650" t="str">
        <f>IF(COUNTIF(Q4:S4,6)&lt;2,"Enter only one column of LIHTC Data","")</f>
        <v/>
      </c>
      <c r="Q5" s="650"/>
      <c r="R5" s="650"/>
      <c r="S5" s="651"/>
    </row>
    <row r="6" spans="1:19" ht="16.2" thickBot="1" x14ac:dyDescent="0.35">
      <c r="A6" s="432"/>
      <c r="B6" s="409"/>
      <c r="C6" s="409"/>
      <c r="D6" s="410"/>
      <c r="E6" s="409"/>
      <c r="F6" s="408"/>
      <c r="G6" s="408"/>
      <c r="H6" s="408"/>
      <c r="I6" s="408"/>
      <c r="J6" s="408"/>
      <c r="K6" s="408"/>
      <c r="L6" s="408"/>
      <c r="M6" s="408"/>
      <c r="N6" s="408"/>
      <c r="O6" s="408"/>
      <c r="P6" s="654" t="s">
        <v>82</v>
      </c>
      <c r="Q6" s="655"/>
      <c r="R6" s="655"/>
      <c r="S6" s="656"/>
    </row>
    <row r="7" spans="1:19" ht="13.8" x14ac:dyDescent="0.3">
      <c r="A7" s="399" t="s">
        <v>118</v>
      </c>
      <c r="B7" s="69"/>
      <c r="C7" s="383" t="s">
        <v>109</v>
      </c>
      <c r="D7" s="384">
        <v>44013</v>
      </c>
      <c r="E7" s="385"/>
      <c r="F7" s="386"/>
      <c r="G7" s="386"/>
      <c r="H7" s="387" t="s">
        <v>243</v>
      </c>
      <c r="I7" s="386"/>
      <c r="J7" s="386"/>
      <c r="K7" s="386"/>
      <c r="L7" s="388"/>
      <c r="M7" s="389"/>
      <c r="N7" s="389"/>
      <c r="O7" s="389"/>
      <c r="P7" s="391"/>
      <c r="Q7" s="411" t="s">
        <v>119</v>
      </c>
      <c r="R7" s="411" t="s">
        <v>120</v>
      </c>
      <c r="S7" s="412" t="s">
        <v>121</v>
      </c>
    </row>
    <row r="8" spans="1:19" ht="13.8" x14ac:dyDescent="0.3">
      <c r="A8" s="466" t="s">
        <v>79</v>
      </c>
      <c r="B8" s="392"/>
      <c r="C8" s="393"/>
      <c r="D8" s="368"/>
      <c r="E8" s="394" t="s">
        <v>10</v>
      </c>
      <c r="F8" s="395" t="s">
        <v>11</v>
      </c>
      <c r="G8" s="395" t="s">
        <v>12</v>
      </c>
      <c r="H8" s="395" t="s">
        <v>13</v>
      </c>
      <c r="I8" s="395" t="s">
        <v>14</v>
      </c>
      <c r="J8" s="395" t="s">
        <v>15</v>
      </c>
      <c r="K8" s="395" t="s">
        <v>16</v>
      </c>
      <c r="L8" s="396" t="s">
        <v>17</v>
      </c>
      <c r="M8" s="395"/>
      <c r="N8" s="395"/>
      <c r="O8" s="389"/>
      <c r="P8" s="419" t="s">
        <v>90</v>
      </c>
      <c r="Q8" s="424"/>
      <c r="R8" s="424"/>
      <c r="S8" s="425"/>
    </row>
    <row r="9" spans="1:19" ht="13.5" customHeight="1" x14ac:dyDescent="0.3">
      <c r="A9" s="464" t="s">
        <v>0</v>
      </c>
      <c r="B9" s="392"/>
      <c r="C9" s="393" t="s">
        <v>7</v>
      </c>
      <c r="D9" s="368" t="s">
        <v>18</v>
      </c>
      <c r="E9" s="468">
        <v>16300</v>
      </c>
      <c r="F9" s="468">
        <v>18600</v>
      </c>
      <c r="G9" s="468">
        <v>20950</v>
      </c>
      <c r="H9" s="468">
        <v>23250</v>
      </c>
      <c r="I9" s="468">
        <v>25150</v>
      </c>
      <c r="J9" s="468">
        <v>27000</v>
      </c>
      <c r="K9" s="468">
        <v>28850</v>
      </c>
      <c r="L9" s="467">
        <v>30700</v>
      </c>
      <c r="M9" s="370"/>
      <c r="N9" s="370"/>
      <c r="O9" s="389"/>
      <c r="P9" s="419" t="s">
        <v>83</v>
      </c>
      <c r="Q9" s="424"/>
      <c r="R9" s="424"/>
      <c r="S9" s="425"/>
    </row>
    <row r="10" spans="1:19" ht="12" customHeight="1" x14ac:dyDescent="0.3">
      <c r="A10" s="397"/>
      <c r="B10" s="398"/>
      <c r="C10" s="393"/>
      <c r="D10" s="368" t="s">
        <v>19</v>
      </c>
      <c r="E10" s="468">
        <v>27150</v>
      </c>
      <c r="F10" s="468">
        <v>31000</v>
      </c>
      <c r="G10" s="468">
        <v>34900</v>
      </c>
      <c r="H10" s="468">
        <v>38750</v>
      </c>
      <c r="I10" s="468">
        <v>41850</v>
      </c>
      <c r="J10" s="468">
        <v>44950</v>
      </c>
      <c r="K10" s="468">
        <v>48050</v>
      </c>
      <c r="L10" s="467">
        <v>51150</v>
      </c>
      <c r="M10" s="370"/>
      <c r="N10" s="370"/>
      <c r="O10" s="389"/>
      <c r="P10" s="419" t="s">
        <v>84</v>
      </c>
      <c r="Q10" s="424"/>
      <c r="R10" s="424"/>
      <c r="S10" s="425"/>
    </row>
    <row r="11" spans="1:19" ht="12.75" customHeight="1" x14ac:dyDescent="0.3">
      <c r="A11" s="397"/>
      <c r="B11" s="398"/>
      <c r="C11" s="393"/>
      <c r="D11" s="368" t="s">
        <v>20</v>
      </c>
      <c r="E11" s="468">
        <v>32580</v>
      </c>
      <c r="F11" s="468">
        <v>37200</v>
      </c>
      <c r="G11" s="468">
        <v>41880</v>
      </c>
      <c r="H11" s="468">
        <v>46500</v>
      </c>
      <c r="I11" s="468">
        <v>50220</v>
      </c>
      <c r="J11" s="468">
        <v>53940</v>
      </c>
      <c r="K11" s="468">
        <v>57660</v>
      </c>
      <c r="L11" s="467">
        <v>61380</v>
      </c>
      <c r="M11" s="370"/>
      <c r="N11" s="370"/>
      <c r="O11" s="389"/>
      <c r="P11" s="420" t="s">
        <v>85</v>
      </c>
      <c r="Q11" s="424"/>
      <c r="R11" s="424"/>
      <c r="S11" s="425"/>
    </row>
    <row r="12" spans="1:19" ht="11.25" customHeight="1" x14ac:dyDescent="0.3">
      <c r="A12" s="397"/>
      <c r="B12" s="398"/>
      <c r="C12" s="393"/>
      <c r="D12" s="368" t="s">
        <v>21</v>
      </c>
      <c r="E12" s="468">
        <v>43400</v>
      </c>
      <c r="F12" s="468">
        <v>49600</v>
      </c>
      <c r="G12" s="468">
        <v>55800</v>
      </c>
      <c r="H12" s="468">
        <v>62000</v>
      </c>
      <c r="I12" s="468">
        <v>67000</v>
      </c>
      <c r="J12" s="468">
        <v>71950</v>
      </c>
      <c r="K12" s="468">
        <v>76900</v>
      </c>
      <c r="L12" s="467">
        <v>81850</v>
      </c>
      <c r="M12" s="370"/>
      <c r="N12" s="370"/>
      <c r="O12" s="389"/>
      <c r="P12" s="420" t="s">
        <v>86</v>
      </c>
      <c r="Q12" s="424"/>
      <c r="R12" s="424"/>
      <c r="S12" s="425"/>
    </row>
    <row r="13" spans="1:19" ht="15" customHeight="1" thickBot="1" x14ac:dyDescent="0.35">
      <c r="A13" s="413"/>
      <c r="B13" s="414"/>
      <c r="C13" s="415"/>
      <c r="D13" s="416" t="s">
        <v>70</v>
      </c>
      <c r="E13" s="469">
        <f>E10*2</f>
        <v>54300</v>
      </c>
      <c r="F13" s="469">
        <f t="shared" ref="F13:N13" si="0">F10*2</f>
        <v>62000</v>
      </c>
      <c r="G13" s="469">
        <f t="shared" si="0"/>
        <v>69800</v>
      </c>
      <c r="H13" s="469">
        <f t="shared" si="0"/>
        <v>77500</v>
      </c>
      <c r="I13" s="469">
        <f t="shared" si="0"/>
        <v>83700</v>
      </c>
      <c r="J13" s="469">
        <f t="shared" si="0"/>
        <v>89900</v>
      </c>
      <c r="K13" s="469">
        <f t="shared" si="0"/>
        <v>96100</v>
      </c>
      <c r="L13" s="470">
        <f t="shared" si="0"/>
        <v>102300</v>
      </c>
      <c r="M13" s="369">
        <f t="shared" si="0"/>
        <v>0</v>
      </c>
      <c r="N13" s="369">
        <f t="shared" si="0"/>
        <v>0</v>
      </c>
      <c r="O13" s="389"/>
      <c r="P13" s="420" t="s">
        <v>87</v>
      </c>
      <c r="Q13" s="426"/>
      <c r="R13" s="426"/>
      <c r="S13" s="427"/>
    </row>
    <row r="14" spans="1:19" ht="12.75" customHeight="1" thickBot="1" x14ac:dyDescent="0.35">
      <c r="A14" s="399"/>
      <c r="B14" s="385"/>
      <c r="C14" s="385"/>
      <c r="D14" s="400"/>
      <c r="E14" s="385"/>
      <c r="F14" s="386"/>
      <c r="G14" s="386"/>
      <c r="H14" s="386"/>
      <c r="I14" s="386"/>
      <c r="J14" s="386"/>
      <c r="K14" s="386"/>
      <c r="L14" s="388"/>
      <c r="M14" s="389"/>
      <c r="N14" s="389"/>
      <c r="O14" s="389"/>
      <c r="P14" s="654" t="s">
        <v>88</v>
      </c>
      <c r="Q14" s="655"/>
      <c r="R14" s="655"/>
      <c r="S14" s="656"/>
    </row>
    <row r="15" spans="1:19" ht="15" customHeight="1" x14ac:dyDescent="0.3">
      <c r="A15" s="399" t="s">
        <v>118</v>
      </c>
      <c r="B15" s="385"/>
      <c r="C15" s="383" t="s">
        <v>109</v>
      </c>
      <c r="D15" s="384">
        <v>44348</v>
      </c>
      <c r="E15" s="385"/>
      <c r="F15" s="386"/>
      <c r="G15" s="386"/>
      <c r="H15" s="387" t="s">
        <v>244</v>
      </c>
      <c r="I15" s="386"/>
      <c r="J15" s="386"/>
      <c r="K15" s="386"/>
      <c r="L15" s="388"/>
      <c r="M15" s="389"/>
      <c r="N15" s="389"/>
      <c r="O15" s="389"/>
      <c r="P15" s="390"/>
      <c r="Q15" s="449" t="s">
        <v>92</v>
      </c>
      <c r="R15" s="428"/>
      <c r="S15" s="401"/>
    </row>
    <row r="16" spans="1:19" ht="13.8" x14ac:dyDescent="0.3">
      <c r="A16" s="466" t="s">
        <v>79</v>
      </c>
      <c r="B16" s="392"/>
      <c r="C16" s="393"/>
      <c r="D16" s="368"/>
      <c r="E16" s="394" t="s">
        <v>10</v>
      </c>
      <c r="F16" s="395" t="s">
        <v>11</v>
      </c>
      <c r="G16" s="395" t="s">
        <v>12</v>
      </c>
      <c r="H16" s="395" t="s">
        <v>13</v>
      </c>
      <c r="I16" s="395" t="s">
        <v>14</v>
      </c>
      <c r="J16" s="395" t="s">
        <v>15</v>
      </c>
      <c r="K16" s="395" t="s">
        <v>16</v>
      </c>
      <c r="L16" s="396" t="s">
        <v>17</v>
      </c>
      <c r="M16" s="395"/>
      <c r="N16" s="395"/>
      <c r="O16" s="398"/>
      <c r="P16" s="390"/>
      <c r="Q16" s="450" t="s">
        <v>83</v>
      </c>
      <c r="R16" s="424"/>
      <c r="S16" s="402"/>
    </row>
    <row r="17" spans="1:45" ht="13.8" x14ac:dyDescent="0.3">
      <c r="A17" s="464" t="s">
        <v>0</v>
      </c>
      <c r="B17" s="392"/>
      <c r="C17" s="393" t="s">
        <v>7</v>
      </c>
      <c r="D17" s="368" t="s">
        <v>18</v>
      </c>
      <c r="E17" s="468">
        <v>16150</v>
      </c>
      <c r="F17" s="468">
        <v>18450</v>
      </c>
      <c r="G17" s="468">
        <v>20750</v>
      </c>
      <c r="H17" s="468">
        <v>23050</v>
      </c>
      <c r="I17" s="468">
        <v>24900</v>
      </c>
      <c r="J17" s="468">
        <v>26750</v>
      </c>
      <c r="K17" s="468">
        <v>28600</v>
      </c>
      <c r="L17" s="467">
        <v>30450</v>
      </c>
      <c r="M17" s="404"/>
      <c r="N17" s="404"/>
      <c r="O17" s="398"/>
      <c r="P17" s="390"/>
      <c r="Q17" s="450" t="s">
        <v>84</v>
      </c>
      <c r="R17" s="424"/>
      <c r="S17" s="402"/>
    </row>
    <row r="18" spans="1:45" ht="13.8" x14ac:dyDescent="0.3">
      <c r="A18" s="397"/>
      <c r="B18" s="398"/>
      <c r="C18" s="393"/>
      <c r="D18" s="368" t="s">
        <v>19</v>
      </c>
      <c r="E18" s="468">
        <v>26950</v>
      </c>
      <c r="F18" s="468">
        <v>30800</v>
      </c>
      <c r="G18" s="468">
        <v>34650</v>
      </c>
      <c r="H18" s="468">
        <v>38450</v>
      </c>
      <c r="I18" s="468">
        <v>41550</v>
      </c>
      <c r="J18" s="468">
        <v>44650</v>
      </c>
      <c r="K18" s="468">
        <v>47700</v>
      </c>
      <c r="L18" s="467">
        <v>50800</v>
      </c>
      <c r="M18" s="404"/>
      <c r="N18" s="404"/>
      <c r="O18" s="398"/>
      <c r="P18" s="390"/>
      <c r="Q18" s="407" t="s">
        <v>85</v>
      </c>
      <c r="R18" s="424"/>
      <c r="S18" s="402"/>
    </row>
    <row r="19" spans="1:45" ht="13.8" x14ac:dyDescent="0.3">
      <c r="A19" s="397"/>
      <c r="B19" s="398"/>
      <c r="C19" s="393"/>
      <c r="D19" s="368" t="s">
        <v>20</v>
      </c>
      <c r="E19" s="468">
        <v>32340</v>
      </c>
      <c r="F19" s="468">
        <v>36960</v>
      </c>
      <c r="G19" s="468">
        <v>41580</v>
      </c>
      <c r="H19" s="468">
        <v>46140</v>
      </c>
      <c r="I19" s="468">
        <v>49860</v>
      </c>
      <c r="J19" s="468">
        <v>53580</v>
      </c>
      <c r="K19" s="468">
        <v>57240</v>
      </c>
      <c r="L19" s="467">
        <v>60960</v>
      </c>
      <c r="M19" s="404"/>
      <c r="N19" s="404"/>
      <c r="O19" s="398"/>
      <c r="P19" s="390"/>
      <c r="Q19" s="407" t="s">
        <v>86</v>
      </c>
      <c r="R19" s="424"/>
      <c r="S19" s="402"/>
    </row>
    <row r="20" spans="1:45" ht="14.4" thickBot="1" x14ac:dyDescent="0.35">
      <c r="A20" s="397"/>
      <c r="B20" s="398"/>
      <c r="C20" s="393"/>
      <c r="D20" s="368" t="s">
        <v>21</v>
      </c>
      <c r="E20" s="468">
        <v>43050</v>
      </c>
      <c r="F20" s="468">
        <v>49200</v>
      </c>
      <c r="G20" s="468">
        <v>55350</v>
      </c>
      <c r="H20" s="468">
        <v>61500</v>
      </c>
      <c r="I20" s="468">
        <v>66450</v>
      </c>
      <c r="J20" s="468">
        <v>71350</v>
      </c>
      <c r="K20" s="468">
        <v>76300</v>
      </c>
      <c r="L20" s="467">
        <v>81200</v>
      </c>
      <c r="M20" s="404"/>
      <c r="N20" s="404"/>
      <c r="O20" s="398"/>
      <c r="P20" s="405"/>
      <c r="Q20" s="451" t="s">
        <v>87</v>
      </c>
      <c r="R20" s="429"/>
      <c r="S20" s="406"/>
    </row>
    <row r="21" spans="1:45" ht="13.8" thickBot="1" x14ac:dyDescent="0.35">
      <c r="A21" s="413"/>
      <c r="B21" s="414"/>
      <c r="C21" s="415"/>
      <c r="D21" s="416" t="s">
        <v>70</v>
      </c>
      <c r="E21" s="417">
        <f t="shared" ref="E21:L21" si="1">E18*2</f>
        <v>53900</v>
      </c>
      <c r="F21" s="417">
        <f t="shared" si="1"/>
        <v>61600</v>
      </c>
      <c r="G21" s="417">
        <f t="shared" si="1"/>
        <v>69300</v>
      </c>
      <c r="H21" s="417">
        <f t="shared" si="1"/>
        <v>76900</v>
      </c>
      <c r="I21" s="417">
        <f t="shared" si="1"/>
        <v>83100</v>
      </c>
      <c r="J21" s="417">
        <f t="shared" si="1"/>
        <v>89300</v>
      </c>
      <c r="K21" s="417">
        <f t="shared" si="1"/>
        <v>95400</v>
      </c>
      <c r="L21" s="418">
        <f t="shared" si="1"/>
        <v>101600</v>
      </c>
      <c r="M21" s="403"/>
      <c r="N21" s="403"/>
      <c r="O21" s="398"/>
      <c r="P21" s="398"/>
      <c r="Q21" s="398"/>
      <c r="R21" s="398"/>
      <c r="S21" s="401"/>
    </row>
    <row r="22" spans="1:45" ht="13.8" thickBot="1" x14ac:dyDescent="0.35">
      <c r="A22" s="471" t="s">
        <v>76</v>
      </c>
      <c r="B22" s="472"/>
      <c r="C22" s="472"/>
      <c r="D22" s="473"/>
      <c r="E22" s="472"/>
      <c r="F22" s="474"/>
      <c r="G22" s="474"/>
      <c r="H22" s="474"/>
      <c r="I22" s="474"/>
      <c r="J22" s="474"/>
      <c r="K22" s="474"/>
      <c r="L22" s="474"/>
      <c r="M22" s="434"/>
      <c r="N22" s="434"/>
      <c r="O22" s="434"/>
      <c r="P22" s="434"/>
      <c r="Q22" s="433"/>
      <c r="R22" s="433"/>
      <c r="S22" s="435"/>
    </row>
    <row r="23" spans="1:45" ht="19.5" customHeight="1" thickBot="1" x14ac:dyDescent="0.35">
      <c r="A23" s="613" t="s">
        <v>54</v>
      </c>
      <c r="B23" s="614"/>
      <c r="C23" s="614"/>
      <c r="D23" s="615"/>
      <c r="E23" s="615"/>
      <c r="F23" s="615"/>
      <c r="G23" s="615"/>
      <c r="H23" s="573" t="s">
        <v>237</v>
      </c>
      <c r="I23" s="573"/>
      <c r="J23" s="573"/>
      <c r="K23" s="573"/>
      <c r="L23" s="323"/>
      <c r="M23" s="438"/>
      <c r="N23" s="438"/>
      <c r="O23" s="610" t="s">
        <v>95</v>
      </c>
      <c r="P23" s="610"/>
      <c r="Q23" s="439"/>
      <c r="R23" s="652"/>
      <c r="S23" s="653"/>
    </row>
    <row r="24" spans="1:45" ht="18.75" customHeight="1" thickBot="1" x14ac:dyDescent="0.35">
      <c r="A24" s="607" t="s">
        <v>66</v>
      </c>
      <c r="B24" s="608"/>
      <c r="C24" s="608"/>
      <c r="D24" s="609"/>
      <c r="E24" s="609"/>
      <c r="F24" s="609"/>
      <c r="G24" s="609"/>
      <c r="H24" s="608" t="s">
        <v>61</v>
      </c>
      <c r="I24" s="608"/>
      <c r="J24" s="608"/>
      <c r="K24" s="608"/>
      <c r="L24" s="325"/>
      <c r="M24" s="372"/>
      <c r="N24" s="372"/>
      <c r="O24" s="657" t="s">
        <v>126</v>
      </c>
      <c r="P24" s="657"/>
      <c r="Q24" s="611"/>
      <c r="R24" s="611"/>
      <c r="S24" s="612"/>
      <c r="T24" s="616" t="s">
        <v>122</v>
      </c>
      <c r="U24" s="74" t="s">
        <v>147</v>
      </c>
      <c r="V24" s="75"/>
      <c r="W24" s="75"/>
      <c r="X24" s="75"/>
      <c r="Y24" s="75"/>
      <c r="Z24" s="75"/>
      <c r="AA24" s="75"/>
      <c r="AB24" s="75"/>
      <c r="AC24" s="75"/>
      <c r="AD24" s="75"/>
      <c r="AE24" s="75"/>
      <c r="AF24" s="75"/>
      <c r="AG24" s="76"/>
      <c r="AH24" s="77"/>
      <c r="AI24" s="77"/>
      <c r="AJ24" s="77"/>
      <c r="AK24" s="77"/>
      <c r="AL24" s="77"/>
      <c r="AM24" s="77"/>
      <c r="AN24" s="77"/>
      <c r="AO24" s="77"/>
      <c r="AP24" s="77"/>
      <c r="AQ24" s="77"/>
      <c r="AR24" s="77"/>
      <c r="AS24" s="77"/>
    </row>
    <row r="25" spans="1:45" ht="15.75" customHeight="1" thickBot="1" x14ac:dyDescent="0.35">
      <c r="A25" s="607" t="s">
        <v>56</v>
      </c>
      <c r="B25" s="608"/>
      <c r="C25" s="608"/>
      <c r="D25" s="609"/>
      <c r="E25" s="609"/>
      <c r="F25" s="609"/>
      <c r="G25" s="609"/>
      <c r="H25" s="608" t="s">
        <v>123</v>
      </c>
      <c r="I25" s="608"/>
      <c r="J25" s="608"/>
      <c r="K25" s="608"/>
      <c r="L25" s="421">
        <f>L24*51%</f>
        <v>0</v>
      </c>
      <c r="M25" s="373"/>
      <c r="N25" s="373"/>
      <c r="O25" s="657"/>
      <c r="P25" s="657"/>
      <c r="Q25" s="554"/>
      <c r="R25" s="554"/>
      <c r="S25" s="555"/>
      <c r="T25" s="617"/>
      <c r="U25" s="74" t="s">
        <v>124</v>
      </c>
      <c r="V25" s="75"/>
      <c r="W25" s="75"/>
      <c r="X25" s="621" t="s">
        <v>125</v>
      </c>
      <c r="Y25" s="622"/>
      <c r="Z25" s="622"/>
      <c r="AA25" s="622"/>
      <c r="AB25" s="622"/>
      <c r="AC25" s="622"/>
      <c r="AD25" s="622"/>
      <c r="AE25" s="622"/>
      <c r="AF25" s="622"/>
      <c r="AG25" s="623"/>
      <c r="AL25" s="77"/>
      <c r="AM25" s="77"/>
      <c r="AN25" s="77"/>
      <c r="AO25" s="77"/>
      <c r="AP25" s="77"/>
      <c r="AQ25" s="77"/>
      <c r="AR25" s="77"/>
      <c r="AS25" s="77"/>
    </row>
    <row r="26" spans="1:45" ht="17.25" customHeight="1" thickBot="1" x14ac:dyDescent="0.35">
      <c r="A26" s="607" t="s">
        <v>57</v>
      </c>
      <c r="B26" s="608"/>
      <c r="C26" s="608"/>
      <c r="D26" s="624"/>
      <c r="E26" s="609"/>
      <c r="F26" s="609"/>
      <c r="G26" s="609"/>
      <c r="H26" s="601" t="s">
        <v>229</v>
      </c>
      <c r="I26" s="601"/>
      <c r="J26" s="601"/>
      <c r="K26" s="601"/>
      <c r="L26" s="346"/>
      <c r="M26" s="373"/>
      <c r="N26" s="373"/>
      <c r="O26" s="657"/>
      <c r="P26" s="657"/>
      <c r="Q26" s="611"/>
      <c r="R26" s="611"/>
      <c r="S26" s="612"/>
      <c r="T26" s="436" t="s">
        <v>127</v>
      </c>
      <c r="U26" s="625" t="s">
        <v>128</v>
      </c>
      <c r="V26" s="626"/>
      <c r="W26" s="626"/>
      <c r="X26" s="184" t="s">
        <v>129</v>
      </c>
      <c r="Y26" s="185"/>
      <c r="Z26" s="185"/>
      <c r="AA26" s="185"/>
      <c r="AB26" s="185"/>
      <c r="AC26" s="185"/>
      <c r="AD26" s="185"/>
      <c r="AE26" s="185"/>
      <c r="AF26" s="185"/>
      <c r="AG26" s="186"/>
    </row>
    <row r="27" spans="1:45" ht="15.75" customHeight="1" thickBot="1" x14ac:dyDescent="0.35">
      <c r="A27" s="607" t="s">
        <v>58</v>
      </c>
      <c r="B27" s="608"/>
      <c r="C27" s="608"/>
      <c r="D27" s="609"/>
      <c r="E27" s="609"/>
      <c r="F27" s="609"/>
      <c r="G27" s="609"/>
      <c r="H27" s="620" t="s">
        <v>239</v>
      </c>
      <c r="I27" s="620"/>
      <c r="J27" s="620"/>
      <c r="K27" s="620"/>
      <c r="L27" s="422"/>
      <c r="M27" s="373"/>
      <c r="N27" s="373"/>
      <c r="O27" s="657"/>
      <c r="P27" s="657"/>
      <c r="Q27" s="618"/>
      <c r="R27" s="618"/>
      <c r="S27" s="619"/>
      <c r="T27" s="437"/>
      <c r="U27" s="578"/>
      <c r="V27" s="579"/>
      <c r="W27" s="579"/>
      <c r="X27" s="184"/>
      <c r="Y27" s="185"/>
      <c r="Z27" s="185"/>
      <c r="AA27" s="185"/>
      <c r="AB27" s="185"/>
      <c r="AC27" s="185"/>
      <c r="AD27" s="185"/>
      <c r="AE27" s="185"/>
      <c r="AF27" s="185"/>
      <c r="AG27" s="186"/>
    </row>
    <row r="28" spans="1:45" ht="15" customHeight="1" thickBot="1" x14ac:dyDescent="0.35">
      <c r="A28" s="607" t="s">
        <v>59</v>
      </c>
      <c r="B28" s="608"/>
      <c r="C28" s="608"/>
      <c r="D28" s="624"/>
      <c r="E28" s="609"/>
      <c r="F28" s="609"/>
      <c r="G28" s="609"/>
      <c r="H28" s="639" t="s">
        <v>96</v>
      </c>
      <c r="I28" s="639"/>
      <c r="J28" s="639"/>
      <c r="K28" s="639"/>
      <c r="L28" s="371"/>
      <c r="M28" s="375"/>
      <c r="N28" s="375"/>
      <c r="O28" s="640" t="e">
        <f>_xlfn.IFS(L28="NONE","",L28="LIHTC", "ENTER LIHTC RENTS!",L28="PBS8", "ENTER PBS8 RENTS!",L28="LIHTC &amp; PBS8", "ENTER LIHTC &amp; PBS8 RENTS!")</f>
        <v>#N/A</v>
      </c>
      <c r="P28" s="640"/>
      <c r="Q28" s="618"/>
      <c r="R28" s="618"/>
      <c r="S28" s="619"/>
      <c r="T28" s="436" t="s">
        <v>132</v>
      </c>
      <c r="U28" s="578" t="s">
        <v>130</v>
      </c>
      <c r="V28" s="579"/>
      <c r="W28" s="579"/>
      <c r="X28" s="184" t="s">
        <v>240</v>
      </c>
      <c r="Y28" s="185"/>
      <c r="Z28" s="185"/>
      <c r="AA28" s="185"/>
      <c r="AB28" s="185"/>
      <c r="AC28" s="185"/>
      <c r="AD28" s="185"/>
      <c r="AE28" s="185"/>
      <c r="AF28" s="185"/>
      <c r="AG28" s="186"/>
    </row>
    <row r="29" spans="1:45" ht="15.75" customHeight="1" thickBot="1" x14ac:dyDescent="0.35">
      <c r="A29" s="607" t="s">
        <v>60</v>
      </c>
      <c r="B29" s="608"/>
      <c r="C29" s="608"/>
      <c r="D29" s="609"/>
      <c r="E29" s="609"/>
      <c r="F29" s="609"/>
      <c r="G29" s="609"/>
      <c r="H29" s="608" t="s">
        <v>94</v>
      </c>
      <c r="I29" s="608"/>
      <c r="J29" s="608"/>
      <c r="K29" s="608"/>
      <c r="L29" s="423"/>
      <c r="M29" s="374"/>
      <c r="N29" s="374"/>
      <c r="O29" s="452"/>
      <c r="P29" s="453"/>
      <c r="Q29" s="627"/>
      <c r="R29" s="627"/>
      <c r="S29" s="628"/>
      <c r="T29" s="79"/>
      <c r="U29" s="633"/>
      <c r="V29" s="633"/>
      <c r="W29" s="633"/>
      <c r="X29" s="70" t="s">
        <v>10</v>
      </c>
      <c r="Y29" s="71" t="s">
        <v>11</v>
      </c>
      <c r="Z29" s="71" t="s">
        <v>12</v>
      </c>
      <c r="AA29" s="71" t="s">
        <v>13</v>
      </c>
      <c r="AB29" s="71" t="s">
        <v>14</v>
      </c>
      <c r="AC29" s="71" t="s">
        <v>15</v>
      </c>
      <c r="AD29" s="71" t="s">
        <v>16</v>
      </c>
      <c r="AE29" s="72" t="s">
        <v>17</v>
      </c>
      <c r="AF29" s="158"/>
      <c r="AG29" s="158"/>
      <c r="AL29" s="79"/>
      <c r="AM29" s="79"/>
      <c r="AN29" s="79"/>
      <c r="AO29" s="79"/>
      <c r="AP29" s="79"/>
      <c r="AQ29" s="79"/>
      <c r="AR29" s="79"/>
      <c r="AS29" s="79"/>
    </row>
    <row r="30" spans="1:45" ht="20.25" customHeight="1" thickBot="1" x14ac:dyDescent="0.35">
      <c r="A30" s="634" t="s">
        <v>73</v>
      </c>
      <c r="B30" s="635"/>
      <c r="C30" s="635"/>
      <c r="D30" s="440">
        <v>44013</v>
      </c>
      <c r="E30" s="441" t="s">
        <v>93</v>
      </c>
      <c r="F30" s="636">
        <v>44377</v>
      </c>
      <c r="G30" s="636"/>
      <c r="H30" s="442"/>
      <c r="I30" s="443"/>
      <c r="J30" s="444"/>
      <c r="K30" s="444"/>
      <c r="L30" s="445"/>
      <c r="M30" s="446"/>
      <c r="N30" s="446"/>
      <c r="O30" s="447"/>
      <c r="P30" s="446"/>
      <c r="Q30" s="448"/>
      <c r="R30" s="637" t="s">
        <v>131</v>
      </c>
      <c r="S30" s="638"/>
      <c r="X30" s="367">
        <f t="shared" ref="X30:AE30" si="2">(E20*30%)/12</f>
        <v>1076.25</v>
      </c>
      <c r="Y30" s="367">
        <f t="shared" si="2"/>
        <v>1230</v>
      </c>
      <c r="Z30" s="367">
        <f t="shared" si="2"/>
        <v>1383.75</v>
      </c>
      <c r="AA30" s="367">
        <f t="shared" si="2"/>
        <v>1537.5</v>
      </c>
      <c r="AB30" s="367">
        <f t="shared" si="2"/>
        <v>1661.25</v>
      </c>
      <c r="AC30" s="367">
        <f t="shared" si="2"/>
        <v>1783.75</v>
      </c>
      <c r="AD30" s="367">
        <f t="shared" si="2"/>
        <v>1907.5</v>
      </c>
      <c r="AE30" s="367">
        <f t="shared" si="2"/>
        <v>2030</v>
      </c>
    </row>
    <row r="31" spans="1:45" s="6" customFormat="1" ht="15.75" hidden="1" customHeight="1" thickBot="1" x14ac:dyDescent="0.35">
      <c r="A31" s="80"/>
      <c r="B31" s="81"/>
      <c r="C31" s="81"/>
      <c r="D31" s="82"/>
      <c r="E31" s="83"/>
      <c r="F31" s="84"/>
      <c r="G31" s="84"/>
      <c r="H31" s="84"/>
      <c r="I31" s="85"/>
      <c r="J31" s="85"/>
      <c r="K31" s="83"/>
      <c r="L31" s="86"/>
      <c r="M31" s="86"/>
      <c r="N31" s="86"/>
      <c r="O31" s="86"/>
      <c r="P31" s="86"/>
      <c r="Q31" s="87">
        <v>41509</v>
      </c>
      <c r="S31" s="88"/>
      <c r="T31" s="11"/>
    </row>
    <row r="32" spans="1:45" ht="64.5" customHeight="1" thickBot="1" x14ac:dyDescent="0.3">
      <c r="A32" s="459" t="s">
        <v>22</v>
      </c>
      <c r="B32" s="460" t="s">
        <v>23</v>
      </c>
      <c r="C32" s="629" t="s">
        <v>24</v>
      </c>
      <c r="D32" s="630"/>
      <c r="E32" s="460" t="s">
        <v>25</v>
      </c>
      <c r="F32" s="454" t="s">
        <v>72</v>
      </c>
      <c r="G32" s="454" t="s">
        <v>74</v>
      </c>
      <c r="H32" s="454" t="s">
        <v>75</v>
      </c>
      <c r="I32" s="454" t="s">
        <v>133</v>
      </c>
      <c r="J32" s="455" t="s">
        <v>91</v>
      </c>
      <c r="K32" s="460" t="s">
        <v>99</v>
      </c>
      <c r="L32" s="460" t="s">
        <v>81</v>
      </c>
      <c r="M32" s="461" t="s">
        <v>235</v>
      </c>
      <c r="N32" s="461" t="s">
        <v>236</v>
      </c>
      <c r="O32" s="461" t="s">
        <v>145</v>
      </c>
      <c r="P32" s="461" t="s">
        <v>146</v>
      </c>
      <c r="Q32" s="462" t="s">
        <v>27</v>
      </c>
      <c r="R32" s="456" t="s">
        <v>55</v>
      </c>
      <c r="S32" s="457" t="s">
        <v>71</v>
      </c>
      <c r="T32" s="458" t="s">
        <v>115</v>
      </c>
      <c r="U32" s="12" t="s">
        <v>97</v>
      </c>
      <c r="V32" s="13" t="s">
        <v>98</v>
      </c>
      <c r="W32" s="14" t="s">
        <v>134</v>
      </c>
      <c r="X32" s="14" t="s">
        <v>102</v>
      </c>
      <c r="Y32" s="14" t="s">
        <v>135</v>
      </c>
      <c r="Z32" s="14" t="s">
        <v>136</v>
      </c>
      <c r="AA32" s="14" t="s">
        <v>137</v>
      </c>
      <c r="AB32" s="14" t="s">
        <v>138</v>
      </c>
      <c r="AC32" s="14" t="s">
        <v>139</v>
      </c>
      <c r="AD32" s="14" t="s">
        <v>140</v>
      </c>
    </row>
    <row r="33" spans="1:30" ht="15.75" customHeight="1" thickBot="1" x14ac:dyDescent="0.3">
      <c r="A33" s="89">
        <v>101</v>
      </c>
      <c r="B33" s="90">
        <v>2</v>
      </c>
      <c r="C33" s="631" t="s">
        <v>29</v>
      </c>
      <c r="D33" s="632"/>
      <c r="E33" s="90">
        <v>4</v>
      </c>
      <c r="F33" s="162">
        <v>42840</v>
      </c>
      <c r="G33" s="91">
        <v>18000</v>
      </c>
      <c r="H33" s="91">
        <v>20000</v>
      </c>
      <c r="I33" s="162">
        <v>43678</v>
      </c>
      <c r="J33" s="90" t="s">
        <v>141</v>
      </c>
      <c r="K33" s="92"/>
      <c r="L33" s="91">
        <v>100</v>
      </c>
      <c r="M33" s="91"/>
      <c r="N33" s="91"/>
      <c r="O33" s="91">
        <v>500</v>
      </c>
      <c r="P33" s="93">
        <f>O33-L33</f>
        <v>400</v>
      </c>
      <c r="Q33" s="96">
        <v>375</v>
      </c>
      <c r="R33" s="94">
        <v>0</v>
      </c>
      <c r="S33" s="95">
        <v>375</v>
      </c>
      <c r="T33" s="15"/>
      <c r="U33" s="22"/>
      <c r="V33" s="16"/>
      <c r="W33" s="17"/>
      <c r="X33" s="18"/>
      <c r="Y33" s="18"/>
      <c r="Z33" s="18"/>
      <c r="AA33" s="18"/>
      <c r="AB33" s="18"/>
      <c r="AC33" s="18"/>
      <c r="AD33" s="18"/>
    </row>
    <row r="34" spans="1:30" ht="15" customHeight="1" thickBot="1" x14ac:dyDescent="0.3">
      <c r="A34" s="7"/>
      <c r="B34" s="8"/>
      <c r="C34" s="564"/>
      <c r="D34" s="565"/>
      <c r="E34" s="9"/>
      <c r="F34" s="24"/>
      <c r="G34" s="10"/>
      <c r="H34" s="10"/>
      <c r="I34" s="24"/>
      <c r="J34" s="65"/>
      <c r="K34" s="97">
        <f>IF(W34=1,V34/INDEX($E$13:$L$13,1,E34),V34/INDEX($E$21:$L$21,1,E34))</f>
        <v>0</v>
      </c>
      <c r="L34" s="98">
        <f>INDEX(Y34:AD34,1,B34+1)</f>
        <v>0</v>
      </c>
      <c r="M34" s="98" t="e">
        <f>_xlfn.IFS($E34=1,$X$30,$E34=2,$Y$30,$E34=3,$Z$30,$E34=4,$AA$30,$E34=5,$AB$30,$E34=6,$AC$30,$E34=7,$AD$30,$E34=8,$AE$30)</f>
        <v>#N/A</v>
      </c>
      <c r="N34" s="98" t="e">
        <f>M34-L34</f>
        <v>#N/A</v>
      </c>
      <c r="O34" s="98">
        <f>(H34*30%)/12</f>
        <v>0</v>
      </c>
      <c r="P34" s="99">
        <f>O34-L34</f>
        <v>0</v>
      </c>
      <c r="Q34" s="100">
        <f t="shared" ref="Q34:Q80" si="3">R34+S34</f>
        <v>0</v>
      </c>
      <c r="R34" s="9"/>
      <c r="S34" s="9"/>
      <c r="T34" s="101" t="str">
        <f>IF(U34&lt;MIN($D$15,$D$7),"Date Error",)</f>
        <v>Date Error</v>
      </c>
      <c r="U34" s="25">
        <f t="shared" ref="U34:U80" si="4">IF(AND(F34&gt;0,I34&gt;0),I34,F34)</f>
        <v>0</v>
      </c>
      <c r="V34" s="21">
        <f t="shared" ref="V34:V80" si="5">IF(AND(G34&gt;0,H34&gt;0),H34,G34)</f>
        <v>0</v>
      </c>
      <c r="W34" s="102" t="str">
        <f t="shared" ref="W34:W80" si="6">IF(U34&gt;=$D$15,2,IF(U34&gt;=$D$7,1,"#VALUE!"))</f>
        <v>#VALUE!</v>
      </c>
      <c r="X34" s="4">
        <f t="shared" ref="X34:X80" si="7">INDEX($R$15:$R$20,B34+1,1)</f>
        <v>0</v>
      </c>
      <c r="Y34" s="4">
        <f>IF('Utility Allowance Tab 2'!N$31&gt;0,'Utility Allowance Tab 2'!N$31,'HUSM Utility Allowance Tab 3 '!C$29)</f>
        <v>0</v>
      </c>
      <c r="Z34" s="4">
        <f>IF('Utility Allowance Tab 2'!O$31&gt;0,'Utility Allowance Tab 2'!O$31,'HUSM Utility Allowance Tab 3 '!D$29)</f>
        <v>0</v>
      </c>
      <c r="AA34" s="4">
        <f>IF('Utility Allowance Tab 2'!P$31&gt;0,'Utility Allowance Tab 2'!P$31,'HUSM Utility Allowance Tab 3 '!E$29)</f>
        <v>0</v>
      </c>
      <c r="AB34" s="4">
        <f>IF('Utility Allowance Tab 2'!Q$31&gt;0,'Utility Allowance Tab 2'!Q$31,'HUSM Utility Allowance Tab 3 '!F$29)</f>
        <v>0</v>
      </c>
      <c r="AC34" s="4">
        <f>IF('Utility Allowance Tab 2'!R$31&gt;0,'Utility Allowance Tab 2'!R$31,'HUSM Utility Allowance Tab 3 '!G$29)</f>
        <v>0</v>
      </c>
      <c r="AD34" s="4">
        <f>IF('Utility Allowance Tab 2'!S$31&gt;0,'Utility Allowance Tab 2'!S$31,'HUSM Utility Allowance Tab 3 '!H$29)</f>
        <v>0</v>
      </c>
    </row>
    <row r="35" spans="1:30" ht="15" customHeight="1" thickBot="1" x14ac:dyDescent="0.3">
      <c r="A35" s="7"/>
      <c r="B35" s="8"/>
      <c r="C35" s="564"/>
      <c r="D35" s="565"/>
      <c r="E35" s="9"/>
      <c r="F35" s="24"/>
      <c r="G35" s="10"/>
      <c r="H35" s="10"/>
      <c r="I35" s="24"/>
      <c r="J35" s="65"/>
      <c r="K35" s="97">
        <f t="shared" ref="K35:K80" si="8">IF(W35=1,V35/INDEX($E$13:$L$13,1,E35),V35/INDEX($E$21:$L$21,1,E35))</f>
        <v>0</v>
      </c>
      <c r="L35" s="98">
        <f t="shared" ref="L35:L80" si="9">INDEX(Y35:AD35,1,B35+1)</f>
        <v>0</v>
      </c>
      <c r="M35" s="98" t="e">
        <f t="shared" ref="M35:M80" si="10">_xlfn.IFS($E35=1,$X$30,$E35=2,$Y$30,$E35=3,$Z$30,$E35=4,$AA$30,$E35=5,$AB$30,$E35=6,$AC$30,$E35=7,$AD$30,$E35=8,$AE$30)</f>
        <v>#N/A</v>
      </c>
      <c r="N35" s="98" t="e">
        <f t="shared" ref="N35:N80" si="11">M35-L35</f>
        <v>#N/A</v>
      </c>
      <c r="O35" s="98">
        <f t="shared" ref="O35:O80" si="12">(H35*30%)/12</f>
        <v>0</v>
      </c>
      <c r="P35" s="99">
        <f t="shared" ref="P35:P80" si="13">O35-L35</f>
        <v>0</v>
      </c>
      <c r="Q35" s="100">
        <f t="shared" si="3"/>
        <v>0</v>
      </c>
      <c r="R35" s="9"/>
      <c r="S35" s="9"/>
      <c r="T35" s="101" t="str">
        <f t="shared" ref="T35:T80" si="14">IF(U35&lt;MIN($D$15,$D$7),"Date Error",)</f>
        <v>Date Error</v>
      </c>
      <c r="U35" s="25">
        <f t="shared" si="4"/>
        <v>0</v>
      </c>
      <c r="V35" s="21">
        <f t="shared" si="5"/>
        <v>0</v>
      </c>
      <c r="W35" s="102" t="str">
        <f t="shared" si="6"/>
        <v>#VALUE!</v>
      </c>
      <c r="X35" s="4">
        <f t="shared" si="7"/>
        <v>0</v>
      </c>
      <c r="Y35" s="4">
        <f>IF('Utility Allowance Tab 2'!N$31&gt;0,'Utility Allowance Tab 2'!N$31,'HUSM Utility Allowance Tab 3 '!C$29)</f>
        <v>0</v>
      </c>
      <c r="Z35" s="4">
        <f>IF('Utility Allowance Tab 2'!O$31&gt;0,'Utility Allowance Tab 2'!O$31,'HUSM Utility Allowance Tab 3 '!D$29)</f>
        <v>0</v>
      </c>
      <c r="AA35" s="4">
        <f>IF('Utility Allowance Tab 2'!P$31&gt;0,'Utility Allowance Tab 2'!P$31,'HUSM Utility Allowance Tab 3 '!E$29)</f>
        <v>0</v>
      </c>
      <c r="AB35" s="4">
        <f>IF('Utility Allowance Tab 2'!Q$31&gt;0,'Utility Allowance Tab 2'!Q$31,'HUSM Utility Allowance Tab 3 '!F$29)</f>
        <v>0</v>
      </c>
      <c r="AC35" s="4">
        <f>IF('Utility Allowance Tab 2'!R$31&gt;0,'Utility Allowance Tab 2'!R$31,'HUSM Utility Allowance Tab 3 '!G$29)</f>
        <v>0</v>
      </c>
      <c r="AD35" s="4">
        <f>IF('Utility Allowance Tab 2'!S$31&gt;0,'Utility Allowance Tab 2'!S$31,'HUSM Utility Allowance Tab 3 '!H$29)</f>
        <v>0</v>
      </c>
    </row>
    <row r="36" spans="1:30" ht="15" customHeight="1" thickBot="1" x14ac:dyDescent="0.3">
      <c r="A36" s="7"/>
      <c r="B36" s="8"/>
      <c r="C36" s="564"/>
      <c r="D36" s="565"/>
      <c r="E36" s="9"/>
      <c r="F36" s="24"/>
      <c r="G36" s="10"/>
      <c r="H36" s="10"/>
      <c r="I36" s="24"/>
      <c r="J36" s="65"/>
      <c r="K36" s="97">
        <f t="shared" si="8"/>
        <v>0</v>
      </c>
      <c r="L36" s="98">
        <f t="shared" si="9"/>
        <v>0</v>
      </c>
      <c r="M36" s="98" t="e">
        <f t="shared" si="10"/>
        <v>#N/A</v>
      </c>
      <c r="N36" s="98" t="e">
        <f t="shared" si="11"/>
        <v>#N/A</v>
      </c>
      <c r="O36" s="98">
        <f t="shared" si="12"/>
        <v>0</v>
      </c>
      <c r="P36" s="99">
        <f t="shared" si="13"/>
        <v>0</v>
      </c>
      <c r="Q36" s="100">
        <f t="shared" si="3"/>
        <v>0</v>
      </c>
      <c r="R36" s="9"/>
      <c r="S36" s="9"/>
      <c r="T36" s="101" t="str">
        <f t="shared" si="14"/>
        <v>Date Error</v>
      </c>
      <c r="U36" s="25">
        <f t="shared" si="4"/>
        <v>0</v>
      </c>
      <c r="V36" s="21">
        <f t="shared" si="5"/>
        <v>0</v>
      </c>
      <c r="W36" s="102" t="str">
        <f t="shared" si="6"/>
        <v>#VALUE!</v>
      </c>
      <c r="X36" s="4">
        <f t="shared" si="7"/>
        <v>0</v>
      </c>
      <c r="Y36" s="4">
        <f>IF('Utility Allowance Tab 2'!N$31&gt;0,'Utility Allowance Tab 2'!N$31,'HUSM Utility Allowance Tab 3 '!C$29)</f>
        <v>0</v>
      </c>
      <c r="Z36" s="4">
        <f>IF('Utility Allowance Tab 2'!O$31&gt;0,'Utility Allowance Tab 2'!O$31,'HUSM Utility Allowance Tab 3 '!D$29)</f>
        <v>0</v>
      </c>
      <c r="AA36" s="4">
        <f>IF('Utility Allowance Tab 2'!P$31&gt;0,'Utility Allowance Tab 2'!P$31,'HUSM Utility Allowance Tab 3 '!E$29)</f>
        <v>0</v>
      </c>
      <c r="AB36" s="4">
        <f>IF('Utility Allowance Tab 2'!Q$31&gt;0,'Utility Allowance Tab 2'!Q$31,'HUSM Utility Allowance Tab 3 '!F$29)</f>
        <v>0</v>
      </c>
      <c r="AC36" s="4">
        <f>IF('Utility Allowance Tab 2'!R$31&gt;0,'Utility Allowance Tab 2'!R$31,'HUSM Utility Allowance Tab 3 '!G$29)</f>
        <v>0</v>
      </c>
      <c r="AD36" s="4">
        <f>IF('Utility Allowance Tab 2'!S$31&gt;0,'Utility Allowance Tab 2'!S$31,'HUSM Utility Allowance Tab 3 '!H$29)</f>
        <v>0</v>
      </c>
    </row>
    <row r="37" spans="1:30" ht="15" customHeight="1" thickBot="1" x14ac:dyDescent="0.3">
      <c r="A37" s="7"/>
      <c r="B37" s="8"/>
      <c r="C37" s="564"/>
      <c r="D37" s="565"/>
      <c r="E37" s="9"/>
      <c r="F37" s="24"/>
      <c r="G37" s="10"/>
      <c r="H37" s="10"/>
      <c r="I37" s="24"/>
      <c r="J37" s="65"/>
      <c r="K37" s="97">
        <f t="shared" si="8"/>
        <v>0</v>
      </c>
      <c r="L37" s="98">
        <f t="shared" si="9"/>
        <v>0</v>
      </c>
      <c r="M37" s="98" t="e">
        <f t="shared" si="10"/>
        <v>#N/A</v>
      </c>
      <c r="N37" s="98" t="e">
        <f t="shared" si="11"/>
        <v>#N/A</v>
      </c>
      <c r="O37" s="98">
        <f t="shared" si="12"/>
        <v>0</v>
      </c>
      <c r="P37" s="99">
        <f t="shared" si="13"/>
        <v>0</v>
      </c>
      <c r="Q37" s="100">
        <f t="shared" si="3"/>
        <v>0</v>
      </c>
      <c r="R37" s="9"/>
      <c r="S37" s="9"/>
      <c r="T37" s="101" t="str">
        <f t="shared" si="14"/>
        <v>Date Error</v>
      </c>
      <c r="U37" s="25">
        <f t="shared" si="4"/>
        <v>0</v>
      </c>
      <c r="V37" s="21">
        <f t="shared" si="5"/>
        <v>0</v>
      </c>
      <c r="W37" s="102" t="str">
        <f t="shared" si="6"/>
        <v>#VALUE!</v>
      </c>
      <c r="X37" s="4">
        <f t="shared" si="7"/>
        <v>0</v>
      </c>
      <c r="Y37" s="4">
        <f>IF('Utility Allowance Tab 2'!N$31&gt;0,'Utility Allowance Tab 2'!N$31,'HUSM Utility Allowance Tab 3 '!C$29)</f>
        <v>0</v>
      </c>
      <c r="Z37" s="4">
        <f>IF('Utility Allowance Tab 2'!O$31&gt;0,'Utility Allowance Tab 2'!O$31,'HUSM Utility Allowance Tab 3 '!D$29)</f>
        <v>0</v>
      </c>
      <c r="AA37" s="4">
        <f>IF('Utility Allowance Tab 2'!P$31&gt;0,'Utility Allowance Tab 2'!P$31,'HUSM Utility Allowance Tab 3 '!E$29)</f>
        <v>0</v>
      </c>
      <c r="AB37" s="4">
        <f>IF('Utility Allowance Tab 2'!Q$31&gt;0,'Utility Allowance Tab 2'!Q$31,'HUSM Utility Allowance Tab 3 '!F$29)</f>
        <v>0</v>
      </c>
      <c r="AC37" s="4">
        <f>IF('Utility Allowance Tab 2'!R$31&gt;0,'Utility Allowance Tab 2'!R$31,'HUSM Utility Allowance Tab 3 '!G$29)</f>
        <v>0</v>
      </c>
      <c r="AD37" s="4">
        <f>IF('Utility Allowance Tab 2'!S$31&gt;0,'Utility Allowance Tab 2'!S$31,'HUSM Utility Allowance Tab 3 '!H$29)</f>
        <v>0</v>
      </c>
    </row>
    <row r="38" spans="1:30" ht="15" customHeight="1" thickBot="1" x14ac:dyDescent="0.3">
      <c r="A38" s="7"/>
      <c r="B38" s="8"/>
      <c r="C38" s="564"/>
      <c r="D38" s="565"/>
      <c r="E38" s="9"/>
      <c r="F38" s="24"/>
      <c r="G38" s="10"/>
      <c r="H38" s="10"/>
      <c r="I38" s="24"/>
      <c r="J38" s="65"/>
      <c r="K38" s="97">
        <f t="shared" si="8"/>
        <v>0</v>
      </c>
      <c r="L38" s="98">
        <f t="shared" si="9"/>
        <v>0</v>
      </c>
      <c r="M38" s="98" t="e">
        <f t="shared" si="10"/>
        <v>#N/A</v>
      </c>
      <c r="N38" s="98" t="e">
        <f t="shared" si="11"/>
        <v>#N/A</v>
      </c>
      <c r="O38" s="98">
        <f t="shared" si="12"/>
        <v>0</v>
      </c>
      <c r="P38" s="99">
        <f t="shared" si="13"/>
        <v>0</v>
      </c>
      <c r="Q38" s="100">
        <f t="shared" si="3"/>
        <v>0</v>
      </c>
      <c r="R38" s="9"/>
      <c r="S38" s="9"/>
      <c r="T38" s="101" t="str">
        <f t="shared" si="14"/>
        <v>Date Error</v>
      </c>
      <c r="U38" s="25">
        <f t="shared" si="4"/>
        <v>0</v>
      </c>
      <c r="V38" s="21">
        <f t="shared" si="5"/>
        <v>0</v>
      </c>
      <c r="W38" s="102" t="str">
        <f t="shared" si="6"/>
        <v>#VALUE!</v>
      </c>
      <c r="X38" s="4">
        <f t="shared" si="7"/>
        <v>0</v>
      </c>
      <c r="Y38" s="4">
        <f>IF('Utility Allowance Tab 2'!N$31&gt;0,'Utility Allowance Tab 2'!N$31,'HUSM Utility Allowance Tab 3 '!C$29)</f>
        <v>0</v>
      </c>
      <c r="Z38" s="4">
        <f>IF('Utility Allowance Tab 2'!O$31&gt;0,'Utility Allowance Tab 2'!O$31,'HUSM Utility Allowance Tab 3 '!D$29)</f>
        <v>0</v>
      </c>
      <c r="AA38" s="4">
        <f>IF('Utility Allowance Tab 2'!P$31&gt;0,'Utility Allowance Tab 2'!P$31,'HUSM Utility Allowance Tab 3 '!E$29)</f>
        <v>0</v>
      </c>
      <c r="AB38" s="4">
        <f>IF('Utility Allowance Tab 2'!Q$31&gt;0,'Utility Allowance Tab 2'!Q$31,'HUSM Utility Allowance Tab 3 '!F$29)</f>
        <v>0</v>
      </c>
      <c r="AC38" s="4">
        <f>IF('Utility Allowance Tab 2'!R$31&gt;0,'Utility Allowance Tab 2'!R$31,'HUSM Utility Allowance Tab 3 '!G$29)</f>
        <v>0</v>
      </c>
      <c r="AD38" s="4">
        <f>IF('Utility Allowance Tab 2'!S$31&gt;0,'Utility Allowance Tab 2'!S$31,'HUSM Utility Allowance Tab 3 '!H$29)</f>
        <v>0</v>
      </c>
    </row>
    <row r="39" spans="1:30" ht="15" customHeight="1" thickBot="1" x14ac:dyDescent="0.3">
      <c r="A39" s="7"/>
      <c r="B39" s="8"/>
      <c r="C39" s="564"/>
      <c r="D39" s="565"/>
      <c r="E39" s="9"/>
      <c r="F39" s="24"/>
      <c r="G39" s="10"/>
      <c r="H39" s="10"/>
      <c r="I39" s="26"/>
      <c r="J39" s="65"/>
      <c r="K39" s="97">
        <f t="shared" si="8"/>
        <v>0</v>
      </c>
      <c r="L39" s="98">
        <f t="shared" si="9"/>
        <v>0</v>
      </c>
      <c r="M39" s="98" t="e">
        <f t="shared" si="10"/>
        <v>#N/A</v>
      </c>
      <c r="N39" s="98" t="e">
        <f t="shared" si="11"/>
        <v>#N/A</v>
      </c>
      <c r="O39" s="98">
        <f t="shared" si="12"/>
        <v>0</v>
      </c>
      <c r="P39" s="99">
        <f t="shared" si="13"/>
        <v>0</v>
      </c>
      <c r="Q39" s="100">
        <f t="shared" si="3"/>
        <v>0</v>
      </c>
      <c r="R39" s="9"/>
      <c r="S39" s="9"/>
      <c r="T39" s="101" t="str">
        <f t="shared" si="14"/>
        <v>Date Error</v>
      </c>
      <c r="U39" s="25">
        <f t="shared" si="4"/>
        <v>0</v>
      </c>
      <c r="V39" s="21">
        <f t="shared" si="5"/>
        <v>0</v>
      </c>
      <c r="W39" s="102" t="str">
        <f t="shared" si="6"/>
        <v>#VALUE!</v>
      </c>
      <c r="X39" s="4">
        <f t="shared" si="7"/>
        <v>0</v>
      </c>
      <c r="Y39" s="4">
        <f>IF('Utility Allowance Tab 2'!N$31&gt;0,'Utility Allowance Tab 2'!N$31,'HUSM Utility Allowance Tab 3 '!C$29)</f>
        <v>0</v>
      </c>
      <c r="Z39" s="4">
        <f>IF('Utility Allowance Tab 2'!O$31&gt;0,'Utility Allowance Tab 2'!O$31,'HUSM Utility Allowance Tab 3 '!D$29)</f>
        <v>0</v>
      </c>
      <c r="AA39" s="4">
        <f>IF('Utility Allowance Tab 2'!P$31&gt;0,'Utility Allowance Tab 2'!P$31,'HUSM Utility Allowance Tab 3 '!E$29)</f>
        <v>0</v>
      </c>
      <c r="AB39" s="4">
        <f>IF('Utility Allowance Tab 2'!Q$31&gt;0,'Utility Allowance Tab 2'!Q$31,'HUSM Utility Allowance Tab 3 '!F$29)</f>
        <v>0</v>
      </c>
      <c r="AC39" s="4">
        <f>IF('Utility Allowance Tab 2'!R$31&gt;0,'Utility Allowance Tab 2'!R$31,'HUSM Utility Allowance Tab 3 '!G$29)</f>
        <v>0</v>
      </c>
      <c r="AD39" s="4">
        <f>IF('Utility Allowance Tab 2'!S$31&gt;0,'Utility Allowance Tab 2'!S$31,'HUSM Utility Allowance Tab 3 '!H$29)</f>
        <v>0</v>
      </c>
    </row>
    <row r="40" spans="1:30" ht="15" customHeight="1" thickBot="1" x14ac:dyDescent="0.3">
      <c r="A40" s="7"/>
      <c r="B40" s="8"/>
      <c r="C40" s="564"/>
      <c r="D40" s="565"/>
      <c r="E40" s="9"/>
      <c r="F40" s="24"/>
      <c r="G40" s="10"/>
      <c r="H40" s="10"/>
      <c r="I40" s="24"/>
      <c r="J40" s="65"/>
      <c r="K40" s="97">
        <f t="shared" si="8"/>
        <v>0</v>
      </c>
      <c r="L40" s="98">
        <f t="shared" si="9"/>
        <v>0</v>
      </c>
      <c r="M40" s="98" t="e">
        <f t="shared" si="10"/>
        <v>#N/A</v>
      </c>
      <c r="N40" s="98" t="e">
        <f t="shared" si="11"/>
        <v>#N/A</v>
      </c>
      <c r="O40" s="98">
        <f t="shared" si="12"/>
        <v>0</v>
      </c>
      <c r="P40" s="99">
        <f t="shared" si="13"/>
        <v>0</v>
      </c>
      <c r="Q40" s="100">
        <f t="shared" si="3"/>
        <v>0</v>
      </c>
      <c r="R40" s="9"/>
      <c r="S40" s="9"/>
      <c r="T40" s="101" t="str">
        <f t="shared" si="14"/>
        <v>Date Error</v>
      </c>
      <c r="U40" s="25">
        <f t="shared" si="4"/>
        <v>0</v>
      </c>
      <c r="V40" s="21">
        <f t="shared" si="5"/>
        <v>0</v>
      </c>
      <c r="W40" s="102" t="str">
        <f t="shared" si="6"/>
        <v>#VALUE!</v>
      </c>
      <c r="X40" s="4">
        <f t="shared" si="7"/>
        <v>0</v>
      </c>
      <c r="Y40" s="4">
        <f>IF('Utility Allowance Tab 2'!N$31&gt;0,'Utility Allowance Tab 2'!N$31,'HUSM Utility Allowance Tab 3 '!C$29)</f>
        <v>0</v>
      </c>
      <c r="Z40" s="4">
        <f>IF('Utility Allowance Tab 2'!O$31&gt;0,'Utility Allowance Tab 2'!O$31,'HUSM Utility Allowance Tab 3 '!D$29)</f>
        <v>0</v>
      </c>
      <c r="AA40" s="4">
        <f>IF('Utility Allowance Tab 2'!P$31&gt;0,'Utility Allowance Tab 2'!P$31,'HUSM Utility Allowance Tab 3 '!E$29)</f>
        <v>0</v>
      </c>
      <c r="AB40" s="4">
        <f>IF('Utility Allowance Tab 2'!Q$31&gt;0,'Utility Allowance Tab 2'!Q$31,'HUSM Utility Allowance Tab 3 '!F$29)</f>
        <v>0</v>
      </c>
      <c r="AC40" s="4">
        <f>IF('Utility Allowance Tab 2'!R$31&gt;0,'Utility Allowance Tab 2'!R$31,'HUSM Utility Allowance Tab 3 '!G$29)</f>
        <v>0</v>
      </c>
      <c r="AD40" s="4">
        <f>IF('Utility Allowance Tab 2'!S$31&gt;0,'Utility Allowance Tab 2'!S$31,'HUSM Utility Allowance Tab 3 '!H$29)</f>
        <v>0</v>
      </c>
    </row>
    <row r="41" spans="1:30" ht="15" customHeight="1" thickBot="1" x14ac:dyDescent="0.3">
      <c r="A41" s="7"/>
      <c r="B41" s="8"/>
      <c r="C41" s="564"/>
      <c r="D41" s="565"/>
      <c r="E41" s="9"/>
      <c r="F41" s="24"/>
      <c r="G41" s="10"/>
      <c r="H41" s="10"/>
      <c r="I41" s="24"/>
      <c r="J41" s="65"/>
      <c r="K41" s="97">
        <f t="shared" si="8"/>
        <v>0</v>
      </c>
      <c r="L41" s="98">
        <f t="shared" si="9"/>
        <v>0</v>
      </c>
      <c r="M41" s="98" t="e">
        <f t="shared" si="10"/>
        <v>#N/A</v>
      </c>
      <c r="N41" s="98" t="e">
        <f t="shared" si="11"/>
        <v>#N/A</v>
      </c>
      <c r="O41" s="98">
        <f t="shared" si="12"/>
        <v>0</v>
      </c>
      <c r="P41" s="99">
        <f t="shared" si="13"/>
        <v>0</v>
      </c>
      <c r="Q41" s="100">
        <f t="shared" si="3"/>
        <v>0</v>
      </c>
      <c r="R41" s="9"/>
      <c r="S41" s="9"/>
      <c r="T41" s="101" t="str">
        <f t="shared" si="14"/>
        <v>Date Error</v>
      </c>
      <c r="U41" s="25">
        <f t="shared" si="4"/>
        <v>0</v>
      </c>
      <c r="V41" s="21">
        <f t="shared" si="5"/>
        <v>0</v>
      </c>
      <c r="W41" s="102" t="str">
        <f t="shared" si="6"/>
        <v>#VALUE!</v>
      </c>
      <c r="X41" s="4">
        <f t="shared" si="7"/>
        <v>0</v>
      </c>
      <c r="Y41" s="4">
        <f>IF('Utility Allowance Tab 2'!N$31&gt;0,'Utility Allowance Tab 2'!N$31,'HUSM Utility Allowance Tab 3 '!C$29)</f>
        <v>0</v>
      </c>
      <c r="Z41" s="4">
        <f>IF('Utility Allowance Tab 2'!O$31&gt;0,'Utility Allowance Tab 2'!O$31,'HUSM Utility Allowance Tab 3 '!D$29)</f>
        <v>0</v>
      </c>
      <c r="AA41" s="4">
        <f>IF('Utility Allowance Tab 2'!P$31&gt;0,'Utility Allowance Tab 2'!P$31,'HUSM Utility Allowance Tab 3 '!E$29)</f>
        <v>0</v>
      </c>
      <c r="AB41" s="4">
        <f>IF('Utility Allowance Tab 2'!Q$31&gt;0,'Utility Allowance Tab 2'!Q$31,'HUSM Utility Allowance Tab 3 '!F$29)</f>
        <v>0</v>
      </c>
      <c r="AC41" s="4">
        <f>IF('Utility Allowance Tab 2'!R$31&gt;0,'Utility Allowance Tab 2'!R$31,'HUSM Utility Allowance Tab 3 '!G$29)</f>
        <v>0</v>
      </c>
      <c r="AD41" s="4">
        <f>IF('Utility Allowance Tab 2'!S$31&gt;0,'Utility Allowance Tab 2'!S$31,'HUSM Utility Allowance Tab 3 '!H$29)</f>
        <v>0</v>
      </c>
    </row>
    <row r="42" spans="1:30" ht="15" customHeight="1" thickBot="1" x14ac:dyDescent="0.3">
      <c r="A42" s="7"/>
      <c r="B42" s="8"/>
      <c r="C42" s="564"/>
      <c r="D42" s="565"/>
      <c r="E42" s="9"/>
      <c r="F42" s="24"/>
      <c r="G42" s="10"/>
      <c r="H42" s="10"/>
      <c r="I42" s="24"/>
      <c r="J42" s="65"/>
      <c r="K42" s="97">
        <f t="shared" si="8"/>
        <v>0</v>
      </c>
      <c r="L42" s="98">
        <f t="shared" si="9"/>
        <v>0</v>
      </c>
      <c r="M42" s="98" t="e">
        <f t="shared" si="10"/>
        <v>#N/A</v>
      </c>
      <c r="N42" s="98" t="e">
        <f t="shared" si="11"/>
        <v>#N/A</v>
      </c>
      <c r="O42" s="98">
        <f t="shared" si="12"/>
        <v>0</v>
      </c>
      <c r="P42" s="99">
        <f t="shared" si="13"/>
        <v>0</v>
      </c>
      <c r="Q42" s="100">
        <f t="shared" si="3"/>
        <v>0</v>
      </c>
      <c r="R42" s="9"/>
      <c r="S42" s="9"/>
      <c r="T42" s="101" t="str">
        <f t="shared" si="14"/>
        <v>Date Error</v>
      </c>
      <c r="U42" s="25">
        <f t="shared" si="4"/>
        <v>0</v>
      </c>
      <c r="V42" s="21">
        <f t="shared" si="5"/>
        <v>0</v>
      </c>
      <c r="W42" s="102" t="str">
        <f t="shared" si="6"/>
        <v>#VALUE!</v>
      </c>
      <c r="X42" s="4">
        <f t="shared" si="7"/>
        <v>0</v>
      </c>
      <c r="Y42" s="4">
        <f>IF('Utility Allowance Tab 2'!N$31&gt;0,'Utility Allowance Tab 2'!N$31,'HUSM Utility Allowance Tab 3 '!C$29)</f>
        <v>0</v>
      </c>
      <c r="Z42" s="4">
        <f>IF('Utility Allowance Tab 2'!O$31&gt;0,'Utility Allowance Tab 2'!O$31,'HUSM Utility Allowance Tab 3 '!D$29)</f>
        <v>0</v>
      </c>
      <c r="AA42" s="4">
        <f>IF('Utility Allowance Tab 2'!P$31&gt;0,'Utility Allowance Tab 2'!P$31,'HUSM Utility Allowance Tab 3 '!E$29)</f>
        <v>0</v>
      </c>
      <c r="AB42" s="4">
        <f>IF('Utility Allowance Tab 2'!Q$31&gt;0,'Utility Allowance Tab 2'!Q$31,'HUSM Utility Allowance Tab 3 '!F$29)</f>
        <v>0</v>
      </c>
      <c r="AC42" s="4">
        <f>IF('Utility Allowance Tab 2'!R$31&gt;0,'Utility Allowance Tab 2'!R$31,'HUSM Utility Allowance Tab 3 '!G$29)</f>
        <v>0</v>
      </c>
      <c r="AD42" s="4">
        <f>IF('Utility Allowance Tab 2'!S$31&gt;0,'Utility Allowance Tab 2'!S$31,'HUSM Utility Allowance Tab 3 '!H$29)</f>
        <v>0</v>
      </c>
    </row>
    <row r="43" spans="1:30" ht="15" customHeight="1" thickBot="1" x14ac:dyDescent="0.3">
      <c r="A43" s="7"/>
      <c r="B43" s="8"/>
      <c r="C43" s="564"/>
      <c r="D43" s="565"/>
      <c r="E43" s="9"/>
      <c r="F43" s="24"/>
      <c r="G43" s="10"/>
      <c r="H43" s="10"/>
      <c r="I43" s="24"/>
      <c r="J43" s="65"/>
      <c r="K43" s="97">
        <f t="shared" si="8"/>
        <v>0</v>
      </c>
      <c r="L43" s="98">
        <f t="shared" si="9"/>
        <v>0</v>
      </c>
      <c r="M43" s="98" t="e">
        <f t="shared" si="10"/>
        <v>#N/A</v>
      </c>
      <c r="N43" s="98" t="e">
        <f t="shared" si="11"/>
        <v>#N/A</v>
      </c>
      <c r="O43" s="98">
        <f t="shared" si="12"/>
        <v>0</v>
      </c>
      <c r="P43" s="99">
        <f t="shared" si="13"/>
        <v>0</v>
      </c>
      <c r="Q43" s="100">
        <f t="shared" si="3"/>
        <v>0</v>
      </c>
      <c r="R43" s="9"/>
      <c r="S43" s="9"/>
      <c r="T43" s="101" t="str">
        <f t="shared" si="14"/>
        <v>Date Error</v>
      </c>
      <c r="U43" s="25">
        <f t="shared" si="4"/>
        <v>0</v>
      </c>
      <c r="V43" s="21">
        <f t="shared" si="5"/>
        <v>0</v>
      </c>
      <c r="W43" s="102" t="str">
        <f t="shared" si="6"/>
        <v>#VALUE!</v>
      </c>
      <c r="X43" s="4">
        <f t="shared" si="7"/>
        <v>0</v>
      </c>
      <c r="Y43" s="4">
        <f>IF('Utility Allowance Tab 2'!N$31&gt;0,'Utility Allowance Tab 2'!N$31,'HUSM Utility Allowance Tab 3 '!C$29)</f>
        <v>0</v>
      </c>
      <c r="Z43" s="4">
        <f>IF('Utility Allowance Tab 2'!O$31&gt;0,'Utility Allowance Tab 2'!O$31,'HUSM Utility Allowance Tab 3 '!D$29)</f>
        <v>0</v>
      </c>
      <c r="AA43" s="4">
        <f>IF('Utility Allowance Tab 2'!P$31&gt;0,'Utility Allowance Tab 2'!P$31,'HUSM Utility Allowance Tab 3 '!E$29)</f>
        <v>0</v>
      </c>
      <c r="AB43" s="4">
        <f>IF('Utility Allowance Tab 2'!Q$31&gt;0,'Utility Allowance Tab 2'!Q$31,'HUSM Utility Allowance Tab 3 '!F$29)</f>
        <v>0</v>
      </c>
      <c r="AC43" s="4">
        <f>IF('Utility Allowance Tab 2'!R$31&gt;0,'Utility Allowance Tab 2'!R$31,'HUSM Utility Allowance Tab 3 '!G$29)</f>
        <v>0</v>
      </c>
      <c r="AD43" s="4">
        <f>IF('Utility Allowance Tab 2'!S$31&gt;0,'Utility Allowance Tab 2'!S$31,'HUSM Utility Allowance Tab 3 '!H$29)</f>
        <v>0</v>
      </c>
    </row>
    <row r="44" spans="1:30" ht="15" customHeight="1" thickBot="1" x14ac:dyDescent="0.3">
      <c r="A44" s="7"/>
      <c r="B44" s="8"/>
      <c r="C44" s="564"/>
      <c r="D44" s="565"/>
      <c r="E44" s="9"/>
      <c r="F44" s="24"/>
      <c r="G44" s="10"/>
      <c r="H44" s="10"/>
      <c r="I44" s="24"/>
      <c r="J44" s="65"/>
      <c r="K44" s="97">
        <f t="shared" si="8"/>
        <v>0</v>
      </c>
      <c r="L44" s="98">
        <f t="shared" si="9"/>
        <v>0</v>
      </c>
      <c r="M44" s="98" t="e">
        <f t="shared" si="10"/>
        <v>#N/A</v>
      </c>
      <c r="N44" s="98" t="e">
        <f t="shared" si="11"/>
        <v>#N/A</v>
      </c>
      <c r="O44" s="98">
        <f t="shared" si="12"/>
        <v>0</v>
      </c>
      <c r="P44" s="99">
        <f t="shared" si="13"/>
        <v>0</v>
      </c>
      <c r="Q44" s="100">
        <f t="shared" si="3"/>
        <v>0</v>
      </c>
      <c r="R44" s="9"/>
      <c r="S44" s="9"/>
      <c r="T44" s="101" t="str">
        <f t="shared" si="14"/>
        <v>Date Error</v>
      </c>
      <c r="U44" s="25">
        <f t="shared" si="4"/>
        <v>0</v>
      </c>
      <c r="V44" s="21">
        <f t="shared" si="5"/>
        <v>0</v>
      </c>
      <c r="W44" s="102" t="str">
        <f t="shared" si="6"/>
        <v>#VALUE!</v>
      </c>
      <c r="X44" s="4">
        <f t="shared" si="7"/>
        <v>0</v>
      </c>
      <c r="Y44" s="4">
        <f>IF('Utility Allowance Tab 2'!N$31&gt;0,'Utility Allowance Tab 2'!N$31,'HUSM Utility Allowance Tab 3 '!C$29)</f>
        <v>0</v>
      </c>
      <c r="Z44" s="4">
        <f>IF('Utility Allowance Tab 2'!O$31&gt;0,'Utility Allowance Tab 2'!O$31,'HUSM Utility Allowance Tab 3 '!D$29)</f>
        <v>0</v>
      </c>
      <c r="AA44" s="4">
        <f>IF('Utility Allowance Tab 2'!P$31&gt;0,'Utility Allowance Tab 2'!P$31,'HUSM Utility Allowance Tab 3 '!E$29)</f>
        <v>0</v>
      </c>
      <c r="AB44" s="4">
        <f>IF('Utility Allowance Tab 2'!Q$31&gt;0,'Utility Allowance Tab 2'!Q$31,'HUSM Utility Allowance Tab 3 '!F$29)</f>
        <v>0</v>
      </c>
      <c r="AC44" s="4">
        <f>IF('Utility Allowance Tab 2'!R$31&gt;0,'Utility Allowance Tab 2'!R$31,'HUSM Utility Allowance Tab 3 '!G$29)</f>
        <v>0</v>
      </c>
      <c r="AD44" s="4">
        <f>IF('Utility Allowance Tab 2'!S$31&gt;0,'Utility Allowance Tab 2'!S$31,'HUSM Utility Allowance Tab 3 '!H$29)</f>
        <v>0</v>
      </c>
    </row>
    <row r="45" spans="1:30" ht="15" customHeight="1" thickBot="1" x14ac:dyDescent="0.3">
      <c r="A45" s="7"/>
      <c r="B45" s="8"/>
      <c r="C45" s="564"/>
      <c r="D45" s="565"/>
      <c r="E45" s="9"/>
      <c r="F45" s="24"/>
      <c r="G45" s="10"/>
      <c r="H45" s="10"/>
      <c r="I45" s="24"/>
      <c r="J45" s="65"/>
      <c r="K45" s="97">
        <f t="shared" si="8"/>
        <v>0</v>
      </c>
      <c r="L45" s="98">
        <f t="shared" si="9"/>
        <v>0</v>
      </c>
      <c r="M45" s="98" t="e">
        <f t="shared" si="10"/>
        <v>#N/A</v>
      </c>
      <c r="N45" s="98" t="e">
        <f t="shared" si="11"/>
        <v>#N/A</v>
      </c>
      <c r="O45" s="98">
        <f t="shared" si="12"/>
        <v>0</v>
      </c>
      <c r="P45" s="99">
        <f t="shared" si="13"/>
        <v>0</v>
      </c>
      <c r="Q45" s="100">
        <f t="shared" si="3"/>
        <v>0</v>
      </c>
      <c r="R45" s="9"/>
      <c r="S45" s="9"/>
      <c r="T45" s="101" t="str">
        <f t="shared" si="14"/>
        <v>Date Error</v>
      </c>
      <c r="U45" s="25">
        <f t="shared" si="4"/>
        <v>0</v>
      </c>
      <c r="V45" s="21">
        <f t="shared" si="5"/>
        <v>0</v>
      </c>
      <c r="W45" s="102" t="str">
        <f t="shared" si="6"/>
        <v>#VALUE!</v>
      </c>
      <c r="X45" s="4">
        <f t="shared" si="7"/>
        <v>0</v>
      </c>
      <c r="Y45" s="4">
        <f>IF('Utility Allowance Tab 2'!N$31&gt;0,'Utility Allowance Tab 2'!N$31,'HUSM Utility Allowance Tab 3 '!C$29)</f>
        <v>0</v>
      </c>
      <c r="Z45" s="4">
        <f>IF('Utility Allowance Tab 2'!O$31&gt;0,'Utility Allowance Tab 2'!O$31,'HUSM Utility Allowance Tab 3 '!D$29)</f>
        <v>0</v>
      </c>
      <c r="AA45" s="4">
        <f>IF('Utility Allowance Tab 2'!P$31&gt;0,'Utility Allowance Tab 2'!P$31,'HUSM Utility Allowance Tab 3 '!E$29)</f>
        <v>0</v>
      </c>
      <c r="AB45" s="4">
        <f>IF('Utility Allowance Tab 2'!Q$31&gt;0,'Utility Allowance Tab 2'!Q$31,'HUSM Utility Allowance Tab 3 '!F$29)</f>
        <v>0</v>
      </c>
      <c r="AC45" s="4">
        <f>IF('Utility Allowance Tab 2'!R$31&gt;0,'Utility Allowance Tab 2'!R$31,'HUSM Utility Allowance Tab 3 '!G$29)</f>
        <v>0</v>
      </c>
      <c r="AD45" s="4">
        <f>IF('Utility Allowance Tab 2'!S$31&gt;0,'Utility Allowance Tab 2'!S$31,'HUSM Utility Allowance Tab 3 '!H$29)</f>
        <v>0</v>
      </c>
    </row>
    <row r="46" spans="1:30" ht="15" customHeight="1" thickBot="1" x14ac:dyDescent="0.3">
      <c r="A46" s="7"/>
      <c r="B46" s="8"/>
      <c r="C46" s="564"/>
      <c r="D46" s="565"/>
      <c r="E46" s="9"/>
      <c r="F46" s="24"/>
      <c r="G46" s="10"/>
      <c r="H46" s="10"/>
      <c r="I46" s="24"/>
      <c r="J46" s="65"/>
      <c r="K46" s="97">
        <f t="shared" si="8"/>
        <v>0</v>
      </c>
      <c r="L46" s="98">
        <f t="shared" si="9"/>
        <v>0</v>
      </c>
      <c r="M46" s="98" t="e">
        <f t="shared" si="10"/>
        <v>#N/A</v>
      </c>
      <c r="N46" s="98" t="e">
        <f t="shared" si="11"/>
        <v>#N/A</v>
      </c>
      <c r="O46" s="98">
        <f t="shared" si="12"/>
        <v>0</v>
      </c>
      <c r="P46" s="99">
        <f t="shared" si="13"/>
        <v>0</v>
      </c>
      <c r="Q46" s="100">
        <f t="shared" si="3"/>
        <v>0</v>
      </c>
      <c r="R46" s="9"/>
      <c r="S46" s="9"/>
      <c r="T46" s="101" t="str">
        <f t="shared" si="14"/>
        <v>Date Error</v>
      </c>
      <c r="U46" s="25">
        <f t="shared" si="4"/>
        <v>0</v>
      </c>
      <c r="V46" s="21">
        <f t="shared" si="5"/>
        <v>0</v>
      </c>
      <c r="W46" s="102" t="str">
        <f t="shared" si="6"/>
        <v>#VALUE!</v>
      </c>
      <c r="X46" s="4">
        <f t="shared" si="7"/>
        <v>0</v>
      </c>
      <c r="Y46" s="4">
        <f>IF('Utility Allowance Tab 2'!N$31&gt;0,'Utility Allowance Tab 2'!N$31,'HUSM Utility Allowance Tab 3 '!C$29)</f>
        <v>0</v>
      </c>
      <c r="Z46" s="4">
        <f>IF('Utility Allowance Tab 2'!O$31&gt;0,'Utility Allowance Tab 2'!O$31,'HUSM Utility Allowance Tab 3 '!D$29)</f>
        <v>0</v>
      </c>
      <c r="AA46" s="4">
        <f>IF('Utility Allowance Tab 2'!P$31&gt;0,'Utility Allowance Tab 2'!P$31,'HUSM Utility Allowance Tab 3 '!E$29)</f>
        <v>0</v>
      </c>
      <c r="AB46" s="4">
        <f>IF('Utility Allowance Tab 2'!Q$31&gt;0,'Utility Allowance Tab 2'!Q$31,'HUSM Utility Allowance Tab 3 '!F$29)</f>
        <v>0</v>
      </c>
      <c r="AC46" s="4">
        <f>IF('Utility Allowance Tab 2'!R$31&gt;0,'Utility Allowance Tab 2'!R$31,'HUSM Utility Allowance Tab 3 '!G$29)</f>
        <v>0</v>
      </c>
      <c r="AD46" s="4">
        <f>IF('Utility Allowance Tab 2'!S$31&gt;0,'Utility Allowance Tab 2'!S$31,'HUSM Utility Allowance Tab 3 '!H$29)</f>
        <v>0</v>
      </c>
    </row>
    <row r="47" spans="1:30" ht="15" customHeight="1" thickBot="1" x14ac:dyDescent="0.3">
      <c r="A47" s="7"/>
      <c r="B47" s="8"/>
      <c r="C47" s="564"/>
      <c r="D47" s="565"/>
      <c r="E47" s="9"/>
      <c r="F47" s="24"/>
      <c r="G47" s="10"/>
      <c r="H47" s="10"/>
      <c r="I47" s="24"/>
      <c r="J47" s="65"/>
      <c r="K47" s="97">
        <f t="shared" si="8"/>
        <v>0</v>
      </c>
      <c r="L47" s="98">
        <f t="shared" si="9"/>
        <v>0</v>
      </c>
      <c r="M47" s="98" t="e">
        <f t="shared" si="10"/>
        <v>#N/A</v>
      </c>
      <c r="N47" s="98" t="e">
        <f t="shared" si="11"/>
        <v>#N/A</v>
      </c>
      <c r="O47" s="98">
        <f t="shared" si="12"/>
        <v>0</v>
      </c>
      <c r="P47" s="99">
        <f t="shared" si="13"/>
        <v>0</v>
      </c>
      <c r="Q47" s="100">
        <f t="shared" si="3"/>
        <v>0</v>
      </c>
      <c r="R47" s="9"/>
      <c r="S47" s="9"/>
      <c r="T47" s="101" t="str">
        <f t="shared" si="14"/>
        <v>Date Error</v>
      </c>
      <c r="U47" s="25">
        <f t="shared" si="4"/>
        <v>0</v>
      </c>
      <c r="V47" s="21">
        <f t="shared" si="5"/>
        <v>0</v>
      </c>
      <c r="W47" s="102" t="str">
        <f t="shared" si="6"/>
        <v>#VALUE!</v>
      </c>
      <c r="X47" s="4">
        <f t="shared" si="7"/>
        <v>0</v>
      </c>
      <c r="Y47" s="4">
        <f>IF('Utility Allowance Tab 2'!N$31&gt;0,'Utility Allowance Tab 2'!N$31,'HUSM Utility Allowance Tab 3 '!C$29)</f>
        <v>0</v>
      </c>
      <c r="Z47" s="4">
        <f>IF('Utility Allowance Tab 2'!O$31&gt;0,'Utility Allowance Tab 2'!O$31,'HUSM Utility Allowance Tab 3 '!D$29)</f>
        <v>0</v>
      </c>
      <c r="AA47" s="4">
        <f>IF('Utility Allowance Tab 2'!P$31&gt;0,'Utility Allowance Tab 2'!P$31,'HUSM Utility Allowance Tab 3 '!E$29)</f>
        <v>0</v>
      </c>
      <c r="AB47" s="4">
        <f>IF('Utility Allowance Tab 2'!Q$31&gt;0,'Utility Allowance Tab 2'!Q$31,'HUSM Utility Allowance Tab 3 '!F$29)</f>
        <v>0</v>
      </c>
      <c r="AC47" s="4">
        <f>IF('Utility Allowance Tab 2'!R$31&gt;0,'Utility Allowance Tab 2'!R$31,'HUSM Utility Allowance Tab 3 '!G$29)</f>
        <v>0</v>
      </c>
      <c r="AD47" s="4">
        <f>IF('Utility Allowance Tab 2'!S$31&gt;0,'Utility Allowance Tab 2'!S$31,'HUSM Utility Allowance Tab 3 '!H$29)</f>
        <v>0</v>
      </c>
    </row>
    <row r="48" spans="1:30" ht="15" customHeight="1" thickBot="1" x14ac:dyDescent="0.3">
      <c r="A48" s="7"/>
      <c r="B48" s="8"/>
      <c r="C48" s="564"/>
      <c r="D48" s="565"/>
      <c r="E48" s="9"/>
      <c r="F48" s="24"/>
      <c r="G48" s="10"/>
      <c r="H48" s="10"/>
      <c r="I48" s="24"/>
      <c r="J48" s="65"/>
      <c r="K48" s="97">
        <f t="shared" si="8"/>
        <v>0</v>
      </c>
      <c r="L48" s="98">
        <f t="shared" si="9"/>
        <v>0</v>
      </c>
      <c r="M48" s="98" t="e">
        <f t="shared" si="10"/>
        <v>#N/A</v>
      </c>
      <c r="N48" s="98" t="e">
        <f t="shared" si="11"/>
        <v>#N/A</v>
      </c>
      <c r="O48" s="98">
        <f t="shared" si="12"/>
        <v>0</v>
      </c>
      <c r="P48" s="99">
        <f t="shared" si="13"/>
        <v>0</v>
      </c>
      <c r="Q48" s="100">
        <f t="shared" si="3"/>
        <v>0</v>
      </c>
      <c r="R48" s="9"/>
      <c r="S48" s="9"/>
      <c r="T48" s="101" t="str">
        <f t="shared" si="14"/>
        <v>Date Error</v>
      </c>
      <c r="U48" s="25">
        <f t="shared" si="4"/>
        <v>0</v>
      </c>
      <c r="V48" s="21">
        <f t="shared" si="5"/>
        <v>0</v>
      </c>
      <c r="W48" s="102" t="str">
        <f t="shared" si="6"/>
        <v>#VALUE!</v>
      </c>
      <c r="X48" s="4">
        <f t="shared" si="7"/>
        <v>0</v>
      </c>
      <c r="Y48" s="4">
        <f>IF('Utility Allowance Tab 2'!N$31&gt;0,'Utility Allowance Tab 2'!N$31,'HUSM Utility Allowance Tab 3 '!C$29)</f>
        <v>0</v>
      </c>
      <c r="Z48" s="4">
        <f>IF('Utility Allowance Tab 2'!O$31&gt;0,'Utility Allowance Tab 2'!O$31,'HUSM Utility Allowance Tab 3 '!D$29)</f>
        <v>0</v>
      </c>
      <c r="AA48" s="4">
        <f>IF('Utility Allowance Tab 2'!P$31&gt;0,'Utility Allowance Tab 2'!P$31,'HUSM Utility Allowance Tab 3 '!E$29)</f>
        <v>0</v>
      </c>
      <c r="AB48" s="4">
        <f>IF('Utility Allowance Tab 2'!Q$31&gt;0,'Utility Allowance Tab 2'!Q$31,'HUSM Utility Allowance Tab 3 '!F$29)</f>
        <v>0</v>
      </c>
      <c r="AC48" s="4">
        <f>IF('Utility Allowance Tab 2'!R$31&gt;0,'Utility Allowance Tab 2'!R$31,'HUSM Utility Allowance Tab 3 '!G$29)</f>
        <v>0</v>
      </c>
      <c r="AD48" s="4">
        <f>IF('Utility Allowance Tab 2'!S$31&gt;0,'Utility Allowance Tab 2'!S$31,'HUSM Utility Allowance Tab 3 '!H$29)</f>
        <v>0</v>
      </c>
    </row>
    <row r="49" spans="1:30" ht="15" customHeight="1" thickBot="1" x14ac:dyDescent="0.3">
      <c r="A49" s="7"/>
      <c r="B49" s="8"/>
      <c r="C49" s="564"/>
      <c r="D49" s="565"/>
      <c r="E49" s="9"/>
      <c r="F49" s="24"/>
      <c r="G49" s="10"/>
      <c r="H49" s="10"/>
      <c r="I49" s="24"/>
      <c r="J49" s="65"/>
      <c r="K49" s="97">
        <f t="shared" si="8"/>
        <v>0</v>
      </c>
      <c r="L49" s="98">
        <f t="shared" si="9"/>
        <v>0</v>
      </c>
      <c r="M49" s="98" t="e">
        <f t="shared" si="10"/>
        <v>#N/A</v>
      </c>
      <c r="N49" s="98" t="e">
        <f t="shared" si="11"/>
        <v>#N/A</v>
      </c>
      <c r="O49" s="98">
        <f t="shared" si="12"/>
        <v>0</v>
      </c>
      <c r="P49" s="99">
        <f t="shared" si="13"/>
        <v>0</v>
      </c>
      <c r="Q49" s="100">
        <f t="shared" si="3"/>
        <v>0</v>
      </c>
      <c r="R49" s="9"/>
      <c r="S49" s="9"/>
      <c r="T49" s="101" t="str">
        <f t="shared" si="14"/>
        <v>Date Error</v>
      </c>
      <c r="U49" s="25">
        <f t="shared" si="4"/>
        <v>0</v>
      </c>
      <c r="V49" s="21">
        <f t="shared" si="5"/>
        <v>0</v>
      </c>
      <c r="W49" s="102" t="str">
        <f t="shared" si="6"/>
        <v>#VALUE!</v>
      </c>
      <c r="X49" s="4">
        <f t="shared" si="7"/>
        <v>0</v>
      </c>
      <c r="Y49" s="4">
        <f>IF('Utility Allowance Tab 2'!N$31&gt;0,'Utility Allowance Tab 2'!N$31,'HUSM Utility Allowance Tab 3 '!C$29)</f>
        <v>0</v>
      </c>
      <c r="Z49" s="4">
        <f>IF('Utility Allowance Tab 2'!O$31&gt;0,'Utility Allowance Tab 2'!O$31,'HUSM Utility Allowance Tab 3 '!D$29)</f>
        <v>0</v>
      </c>
      <c r="AA49" s="4">
        <f>IF('Utility Allowance Tab 2'!P$31&gt;0,'Utility Allowance Tab 2'!P$31,'HUSM Utility Allowance Tab 3 '!E$29)</f>
        <v>0</v>
      </c>
      <c r="AB49" s="4">
        <f>IF('Utility Allowance Tab 2'!Q$31&gt;0,'Utility Allowance Tab 2'!Q$31,'HUSM Utility Allowance Tab 3 '!F$29)</f>
        <v>0</v>
      </c>
      <c r="AC49" s="4">
        <f>IF('Utility Allowance Tab 2'!R$31&gt;0,'Utility Allowance Tab 2'!R$31,'HUSM Utility Allowance Tab 3 '!G$29)</f>
        <v>0</v>
      </c>
      <c r="AD49" s="4">
        <f>IF('Utility Allowance Tab 2'!S$31&gt;0,'Utility Allowance Tab 2'!S$31,'HUSM Utility Allowance Tab 3 '!H$29)</f>
        <v>0</v>
      </c>
    </row>
    <row r="50" spans="1:30" ht="15" customHeight="1" thickBot="1" x14ac:dyDescent="0.3">
      <c r="A50" s="7"/>
      <c r="B50" s="8"/>
      <c r="C50" s="564"/>
      <c r="D50" s="565"/>
      <c r="E50" s="9"/>
      <c r="F50" s="24"/>
      <c r="G50" s="10"/>
      <c r="H50" s="10"/>
      <c r="I50" s="24"/>
      <c r="J50" s="65"/>
      <c r="K50" s="97">
        <f t="shared" si="8"/>
        <v>0</v>
      </c>
      <c r="L50" s="98">
        <f t="shared" si="9"/>
        <v>0</v>
      </c>
      <c r="M50" s="98" t="e">
        <f t="shared" si="10"/>
        <v>#N/A</v>
      </c>
      <c r="N50" s="98" t="e">
        <f t="shared" si="11"/>
        <v>#N/A</v>
      </c>
      <c r="O50" s="98">
        <f t="shared" si="12"/>
        <v>0</v>
      </c>
      <c r="P50" s="99">
        <f t="shared" si="13"/>
        <v>0</v>
      </c>
      <c r="Q50" s="100">
        <f t="shared" si="3"/>
        <v>0</v>
      </c>
      <c r="R50" s="9"/>
      <c r="S50" s="9"/>
      <c r="T50" s="101" t="str">
        <f t="shared" si="14"/>
        <v>Date Error</v>
      </c>
      <c r="U50" s="25">
        <f t="shared" si="4"/>
        <v>0</v>
      </c>
      <c r="V50" s="21">
        <f t="shared" si="5"/>
        <v>0</v>
      </c>
      <c r="W50" s="102" t="str">
        <f t="shared" si="6"/>
        <v>#VALUE!</v>
      </c>
      <c r="X50" s="4">
        <f t="shared" si="7"/>
        <v>0</v>
      </c>
      <c r="Y50" s="4">
        <f>IF('Utility Allowance Tab 2'!N$31&gt;0,'Utility Allowance Tab 2'!N$31,'HUSM Utility Allowance Tab 3 '!C$29)</f>
        <v>0</v>
      </c>
      <c r="Z50" s="4">
        <f>IF('Utility Allowance Tab 2'!O$31&gt;0,'Utility Allowance Tab 2'!O$31,'HUSM Utility Allowance Tab 3 '!D$29)</f>
        <v>0</v>
      </c>
      <c r="AA50" s="4">
        <f>IF('Utility Allowance Tab 2'!P$31&gt;0,'Utility Allowance Tab 2'!P$31,'HUSM Utility Allowance Tab 3 '!E$29)</f>
        <v>0</v>
      </c>
      <c r="AB50" s="4">
        <f>IF('Utility Allowance Tab 2'!Q$31&gt;0,'Utility Allowance Tab 2'!Q$31,'HUSM Utility Allowance Tab 3 '!F$29)</f>
        <v>0</v>
      </c>
      <c r="AC50" s="4">
        <f>IF('Utility Allowance Tab 2'!R$31&gt;0,'Utility Allowance Tab 2'!R$31,'HUSM Utility Allowance Tab 3 '!G$29)</f>
        <v>0</v>
      </c>
      <c r="AD50" s="4">
        <f>IF('Utility Allowance Tab 2'!S$31&gt;0,'Utility Allowance Tab 2'!S$31,'HUSM Utility Allowance Tab 3 '!H$29)</f>
        <v>0</v>
      </c>
    </row>
    <row r="51" spans="1:30" ht="15" customHeight="1" thickBot="1" x14ac:dyDescent="0.3">
      <c r="A51" s="7"/>
      <c r="B51" s="8"/>
      <c r="C51" s="564"/>
      <c r="D51" s="565"/>
      <c r="E51" s="9"/>
      <c r="F51" s="24"/>
      <c r="G51" s="10"/>
      <c r="H51" s="10"/>
      <c r="I51" s="24"/>
      <c r="J51" s="65"/>
      <c r="K51" s="97">
        <f t="shared" si="8"/>
        <v>0</v>
      </c>
      <c r="L51" s="98">
        <f t="shared" si="9"/>
        <v>0</v>
      </c>
      <c r="M51" s="98" t="e">
        <f t="shared" si="10"/>
        <v>#N/A</v>
      </c>
      <c r="N51" s="98" t="e">
        <f t="shared" si="11"/>
        <v>#N/A</v>
      </c>
      <c r="O51" s="98">
        <f t="shared" si="12"/>
        <v>0</v>
      </c>
      <c r="P51" s="99">
        <f t="shared" si="13"/>
        <v>0</v>
      </c>
      <c r="Q51" s="100">
        <f t="shared" si="3"/>
        <v>0</v>
      </c>
      <c r="R51" s="9"/>
      <c r="S51" s="9"/>
      <c r="T51" s="101" t="str">
        <f t="shared" si="14"/>
        <v>Date Error</v>
      </c>
      <c r="U51" s="25">
        <f t="shared" si="4"/>
        <v>0</v>
      </c>
      <c r="V51" s="21">
        <f t="shared" si="5"/>
        <v>0</v>
      </c>
      <c r="W51" s="102" t="str">
        <f t="shared" si="6"/>
        <v>#VALUE!</v>
      </c>
      <c r="X51" s="4">
        <f t="shared" si="7"/>
        <v>0</v>
      </c>
      <c r="Y51" s="4">
        <f>IF('Utility Allowance Tab 2'!N$31&gt;0,'Utility Allowance Tab 2'!N$31,'HUSM Utility Allowance Tab 3 '!C$29)</f>
        <v>0</v>
      </c>
      <c r="Z51" s="4">
        <f>IF('Utility Allowance Tab 2'!O$31&gt;0,'Utility Allowance Tab 2'!O$31,'HUSM Utility Allowance Tab 3 '!D$29)</f>
        <v>0</v>
      </c>
      <c r="AA51" s="4">
        <f>IF('Utility Allowance Tab 2'!P$31&gt;0,'Utility Allowance Tab 2'!P$31,'HUSM Utility Allowance Tab 3 '!E$29)</f>
        <v>0</v>
      </c>
      <c r="AB51" s="4">
        <f>IF('Utility Allowance Tab 2'!Q$31&gt;0,'Utility Allowance Tab 2'!Q$31,'HUSM Utility Allowance Tab 3 '!F$29)</f>
        <v>0</v>
      </c>
      <c r="AC51" s="4">
        <f>IF('Utility Allowance Tab 2'!R$31&gt;0,'Utility Allowance Tab 2'!R$31,'HUSM Utility Allowance Tab 3 '!G$29)</f>
        <v>0</v>
      </c>
      <c r="AD51" s="4">
        <f>IF('Utility Allowance Tab 2'!S$31&gt;0,'Utility Allowance Tab 2'!S$31,'HUSM Utility Allowance Tab 3 '!H$29)</f>
        <v>0</v>
      </c>
    </row>
    <row r="52" spans="1:30" ht="15" customHeight="1" thickBot="1" x14ac:dyDescent="0.3">
      <c r="A52" s="7"/>
      <c r="B52" s="8"/>
      <c r="C52" s="564"/>
      <c r="D52" s="565"/>
      <c r="E52" s="9"/>
      <c r="F52" s="24"/>
      <c r="G52" s="10"/>
      <c r="H52" s="10"/>
      <c r="I52" s="24"/>
      <c r="J52" s="65"/>
      <c r="K52" s="97">
        <f t="shared" si="8"/>
        <v>0</v>
      </c>
      <c r="L52" s="98">
        <f t="shared" si="9"/>
        <v>0</v>
      </c>
      <c r="M52" s="98" t="e">
        <f t="shared" si="10"/>
        <v>#N/A</v>
      </c>
      <c r="N52" s="98" t="e">
        <f t="shared" si="11"/>
        <v>#N/A</v>
      </c>
      <c r="O52" s="98">
        <f t="shared" si="12"/>
        <v>0</v>
      </c>
      <c r="P52" s="99">
        <f t="shared" si="13"/>
        <v>0</v>
      </c>
      <c r="Q52" s="100">
        <f t="shared" si="3"/>
        <v>0</v>
      </c>
      <c r="R52" s="9"/>
      <c r="S52" s="9"/>
      <c r="T52" s="101" t="str">
        <f t="shared" si="14"/>
        <v>Date Error</v>
      </c>
      <c r="U52" s="25">
        <f t="shared" si="4"/>
        <v>0</v>
      </c>
      <c r="V52" s="21">
        <f t="shared" si="5"/>
        <v>0</v>
      </c>
      <c r="W52" s="102" t="str">
        <f t="shared" si="6"/>
        <v>#VALUE!</v>
      </c>
      <c r="X52" s="4">
        <f t="shared" si="7"/>
        <v>0</v>
      </c>
      <c r="Y52" s="4">
        <f>IF('Utility Allowance Tab 2'!N$31&gt;0,'Utility Allowance Tab 2'!N$31,'HUSM Utility Allowance Tab 3 '!C$29)</f>
        <v>0</v>
      </c>
      <c r="Z52" s="4">
        <f>IF('Utility Allowance Tab 2'!O$31&gt;0,'Utility Allowance Tab 2'!O$31,'HUSM Utility Allowance Tab 3 '!D$29)</f>
        <v>0</v>
      </c>
      <c r="AA52" s="4">
        <f>IF('Utility Allowance Tab 2'!P$31&gt;0,'Utility Allowance Tab 2'!P$31,'HUSM Utility Allowance Tab 3 '!E$29)</f>
        <v>0</v>
      </c>
      <c r="AB52" s="4">
        <f>IF('Utility Allowance Tab 2'!Q$31&gt;0,'Utility Allowance Tab 2'!Q$31,'HUSM Utility Allowance Tab 3 '!F$29)</f>
        <v>0</v>
      </c>
      <c r="AC52" s="4">
        <f>IF('Utility Allowance Tab 2'!R$31&gt;0,'Utility Allowance Tab 2'!R$31,'HUSM Utility Allowance Tab 3 '!G$29)</f>
        <v>0</v>
      </c>
      <c r="AD52" s="4">
        <f>IF('Utility Allowance Tab 2'!S$31&gt;0,'Utility Allowance Tab 2'!S$31,'HUSM Utility Allowance Tab 3 '!H$29)</f>
        <v>0</v>
      </c>
    </row>
    <row r="53" spans="1:30" ht="15" customHeight="1" thickBot="1" x14ac:dyDescent="0.3">
      <c r="A53" s="7"/>
      <c r="B53" s="8"/>
      <c r="C53" s="564"/>
      <c r="D53" s="565"/>
      <c r="E53" s="9"/>
      <c r="F53" s="24"/>
      <c r="G53" s="10"/>
      <c r="H53" s="10"/>
      <c r="I53" s="24"/>
      <c r="J53" s="65"/>
      <c r="K53" s="97">
        <f t="shared" si="8"/>
        <v>0</v>
      </c>
      <c r="L53" s="98">
        <f t="shared" si="9"/>
        <v>0</v>
      </c>
      <c r="M53" s="98" t="e">
        <f t="shared" si="10"/>
        <v>#N/A</v>
      </c>
      <c r="N53" s="98" t="e">
        <f t="shared" si="11"/>
        <v>#N/A</v>
      </c>
      <c r="O53" s="98">
        <f t="shared" si="12"/>
        <v>0</v>
      </c>
      <c r="P53" s="99">
        <f t="shared" si="13"/>
        <v>0</v>
      </c>
      <c r="Q53" s="100">
        <f t="shared" si="3"/>
        <v>0</v>
      </c>
      <c r="R53" s="9"/>
      <c r="S53" s="9"/>
      <c r="T53" s="101" t="str">
        <f t="shared" si="14"/>
        <v>Date Error</v>
      </c>
      <c r="U53" s="25">
        <f t="shared" si="4"/>
        <v>0</v>
      </c>
      <c r="V53" s="21">
        <f t="shared" si="5"/>
        <v>0</v>
      </c>
      <c r="W53" s="102" t="str">
        <f t="shared" si="6"/>
        <v>#VALUE!</v>
      </c>
      <c r="X53" s="4">
        <f t="shared" si="7"/>
        <v>0</v>
      </c>
      <c r="Y53" s="4">
        <f>IF('Utility Allowance Tab 2'!N$31&gt;0,'Utility Allowance Tab 2'!N$31,'HUSM Utility Allowance Tab 3 '!C$29)</f>
        <v>0</v>
      </c>
      <c r="Z53" s="4">
        <f>IF('Utility Allowance Tab 2'!O$31&gt;0,'Utility Allowance Tab 2'!O$31,'HUSM Utility Allowance Tab 3 '!D$29)</f>
        <v>0</v>
      </c>
      <c r="AA53" s="4">
        <f>IF('Utility Allowance Tab 2'!P$31&gt;0,'Utility Allowance Tab 2'!P$31,'HUSM Utility Allowance Tab 3 '!E$29)</f>
        <v>0</v>
      </c>
      <c r="AB53" s="4">
        <f>IF('Utility Allowance Tab 2'!Q$31&gt;0,'Utility Allowance Tab 2'!Q$31,'HUSM Utility Allowance Tab 3 '!F$29)</f>
        <v>0</v>
      </c>
      <c r="AC53" s="4">
        <f>IF('Utility Allowance Tab 2'!R$31&gt;0,'Utility Allowance Tab 2'!R$31,'HUSM Utility Allowance Tab 3 '!G$29)</f>
        <v>0</v>
      </c>
      <c r="AD53" s="4">
        <f>IF('Utility Allowance Tab 2'!S$31&gt;0,'Utility Allowance Tab 2'!S$31,'HUSM Utility Allowance Tab 3 '!H$29)</f>
        <v>0</v>
      </c>
    </row>
    <row r="54" spans="1:30" ht="15" customHeight="1" thickBot="1" x14ac:dyDescent="0.3">
      <c r="A54" s="7"/>
      <c r="B54" s="8"/>
      <c r="C54" s="564"/>
      <c r="D54" s="565"/>
      <c r="E54" s="9"/>
      <c r="F54" s="24"/>
      <c r="G54" s="27"/>
      <c r="H54" s="10"/>
      <c r="I54" s="24"/>
      <c r="J54" s="65"/>
      <c r="K54" s="97">
        <f t="shared" si="8"/>
        <v>0</v>
      </c>
      <c r="L54" s="98">
        <f t="shared" si="9"/>
        <v>0</v>
      </c>
      <c r="M54" s="98" t="e">
        <f t="shared" si="10"/>
        <v>#N/A</v>
      </c>
      <c r="N54" s="98" t="e">
        <f t="shared" si="11"/>
        <v>#N/A</v>
      </c>
      <c r="O54" s="98">
        <f t="shared" si="12"/>
        <v>0</v>
      </c>
      <c r="P54" s="99">
        <f t="shared" si="13"/>
        <v>0</v>
      </c>
      <c r="Q54" s="100">
        <f t="shared" si="3"/>
        <v>0</v>
      </c>
      <c r="R54" s="9"/>
      <c r="S54" s="9"/>
      <c r="T54" s="101" t="str">
        <f t="shared" si="14"/>
        <v>Date Error</v>
      </c>
      <c r="U54" s="25">
        <f t="shared" si="4"/>
        <v>0</v>
      </c>
      <c r="V54" s="21">
        <f t="shared" si="5"/>
        <v>0</v>
      </c>
      <c r="W54" s="102" t="str">
        <f t="shared" si="6"/>
        <v>#VALUE!</v>
      </c>
      <c r="X54" s="4">
        <f t="shared" si="7"/>
        <v>0</v>
      </c>
      <c r="Y54" s="4">
        <f>IF('Utility Allowance Tab 2'!N$31&gt;0,'Utility Allowance Tab 2'!N$31,'HUSM Utility Allowance Tab 3 '!C$29)</f>
        <v>0</v>
      </c>
      <c r="Z54" s="4">
        <f>IF('Utility Allowance Tab 2'!O$31&gt;0,'Utility Allowance Tab 2'!O$31,'HUSM Utility Allowance Tab 3 '!D$29)</f>
        <v>0</v>
      </c>
      <c r="AA54" s="4">
        <f>IF('Utility Allowance Tab 2'!P$31&gt;0,'Utility Allowance Tab 2'!P$31,'HUSM Utility Allowance Tab 3 '!E$29)</f>
        <v>0</v>
      </c>
      <c r="AB54" s="4">
        <f>IF('Utility Allowance Tab 2'!Q$31&gt;0,'Utility Allowance Tab 2'!Q$31,'HUSM Utility Allowance Tab 3 '!F$29)</f>
        <v>0</v>
      </c>
      <c r="AC54" s="4">
        <f>IF('Utility Allowance Tab 2'!R$31&gt;0,'Utility Allowance Tab 2'!R$31,'HUSM Utility Allowance Tab 3 '!G$29)</f>
        <v>0</v>
      </c>
      <c r="AD54" s="4">
        <f>IF('Utility Allowance Tab 2'!S$31&gt;0,'Utility Allowance Tab 2'!S$31,'HUSM Utility Allowance Tab 3 '!H$29)</f>
        <v>0</v>
      </c>
    </row>
    <row r="55" spans="1:30" ht="15" customHeight="1" thickBot="1" x14ac:dyDescent="0.3">
      <c r="A55" s="7"/>
      <c r="B55" s="8"/>
      <c r="C55" s="564"/>
      <c r="D55" s="565"/>
      <c r="E55" s="9"/>
      <c r="F55" s="24"/>
      <c r="G55" s="27"/>
      <c r="H55" s="10"/>
      <c r="I55" s="24"/>
      <c r="J55" s="65"/>
      <c r="K55" s="97">
        <f t="shared" si="8"/>
        <v>0</v>
      </c>
      <c r="L55" s="98">
        <f t="shared" si="9"/>
        <v>0</v>
      </c>
      <c r="M55" s="98" t="e">
        <f t="shared" si="10"/>
        <v>#N/A</v>
      </c>
      <c r="N55" s="98" t="e">
        <f t="shared" si="11"/>
        <v>#N/A</v>
      </c>
      <c r="O55" s="98">
        <f t="shared" si="12"/>
        <v>0</v>
      </c>
      <c r="P55" s="99">
        <f t="shared" si="13"/>
        <v>0</v>
      </c>
      <c r="Q55" s="100">
        <f t="shared" si="3"/>
        <v>0</v>
      </c>
      <c r="R55" s="9"/>
      <c r="S55" s="9"/>
      <c r="T55" s="101" t="str">
        <f t="shared" si="14"/>
        <v>Date Error</v>
      </c>
      <c r="U55" s="25">
        <f t="shared" si="4"/>
        <v>0</v>
      </c>
      <c r="V55" s="21">
        <f t="shared" si="5"/>
        <v>0</v>
      </c>
      <c r="W55" s="102" t="str">
        <f t="shared" si="6"/>
        <v>#VALUE!</v>
      </c>
      <c r="X55" s="4">
        <f t="shared" si="7"/>
        <v>0</v>
      </c>
      <c r="Y55" s="4">
        <f>IF('Utility Allowance Tab 2'!N$31&gt;0,'Utility Allowance Tab 2'!N$31,'HUSM Utility Allowance Tab 3 '!C$29)</f>
        <v>0</v>
      </c>
      <c r="Z55" s="4">
        <f>IF('Utility Allowance Tab 2'!O$31&gt;0,'Utility Allowance Tab 2'!O$31,'HUSM Utility Allowance Tab 3 '!D$29)</f>
        <v>0</v>
      </c>
      <c r="AA55" s="4">
        <f>IF('Utility Allowance Tab 2'!P$31&gt;0,'Utility Allowance Tab 2'!P$31,'HUSM Utility Allowance Tab 3 '!E$29)</f>
        <v>0</v>
      </c>
      <c r="AB55" s="4">
        <f>IF('Utility Allowance Tab 2'!Q$31&gt;0,'Utility Allowance Tab 2'!Q$31,'HUSM Utility Allowance Tab 3 '!F$29)</f>
        <v>0</v>
      </c>
      <c r="AC55" s="4">
        <f>IF('Utility Allowance Tab 2'!R$31&gt;0,'Utility Allowance Tab 2'!R$31,'HUSM Utility Allowance Tab 3 '!G$29)</f>
        <v>0</v>
      </c>
      <c r="AD55" s="4">
        <f>IF('Utility Allowance Tab 2'!S$31&gt;0,'Utility Allowance Tab 2'!S$31,'HUSM Utility Allowance Tab 3 '!H$29)</f>
        <v>0</v>
      </c>
    </row>
    <row r="56" spans="1:30" ht="15" customHeight="1" thickBot="1" x14ac:dyDescent="0.3">
      <c r="A56" s="7"/>
      <c r="B56" s="8"/>
      <c r="C56" s="564"/>
      <c r="D56" s="565"/>
      <c r="E56" s="9"/>
      <c r="F56" s="24"/>
      <c r="G56" s="27"/>
      <c r="H56" s="10"/>
      <c r="I56" s="24"/>
      <c r="J56" s="65"/>
      <c r="K56" s="97">
        <f t="shared" si="8"/>
        <v>0</v>
      </c>
      <c r="L56" s="98">
        <f t="shared" si="9"/>
        <v>0</v>
      </c>
      <c r="M56" s="98" t="e">
        <f t="shared" si="10"/>
        <v>#N/A</v>
      </c>
      <c r="N56" s="98" t="e">
        <f t="shared" si="11"/>
        <v>#N/A</v>
      </c>
      <c r="O56" s="98">
        <f t="shared" si="12"/>
        <v>0</v>
      </c>
      <c r="P56" s="99">
        <f t="shared" si="13"/>
        <v>0</v>
      </c>
      <c r="Q56" s="100">
        <f t="shared" si="3"/>
        <v>0</v>
      </c>
      <c r="R56" s="9"/>
      <c r="S56" s="9"/>
      <c r="T56" s="101" t="str">
        <f t="shared" si="14"/>
        <v>Date Error</v>
      </c>
      <c r="U56" s="25">
        <f t="shared" si="4"/>
        <v>0</v>
      </c>
      <c r="V56" s="21">
        <f t="shared" si="5"/>
        <v>0</v>
      </c>
      <c r="W56" s="102" t="str">
        <f t="shared" si="6"/>
        <v>#VALUE!</v>
      </c>
      <c r="X56" s="4">
        <f t="shared" si="7"/>
        <v>0</v>
      </c>
      <c r="Y56" s="4">
        <f>IF('Utility Allowance Tab 2'!N$31&gt;0,'Utility Allowance Tab 2'!N$31,'HUSM Utility Allowance Tab 3 '!C$29)</f>
        <v>0</v>
      </c>
      <c r="Z56" s="4">
        <f>IF('Utility Allowance Tab 2'!O$31&gt;0,'Utility Allowance Tab 2'!O$31,'HUSM Utility Allowance Tab 3 '!D$29)</f>
        <v>0</v>
      </c>
      <c r="AA56" s="4">
        <f>IF('Utility Allowance Tab 2'!P$31&gt;0,'Utility Allowance Tab 2'!P$31,'HUSM Utility Allowance Tab 3 '!E$29)</f>
        <v>0</v>
      </c>
      <c r="AB56" s="4">
        <f>IF('Utility Allowance Tab 2'!Q$31&gt;0,'Utility Allowance Tab 2'!Q$31,'HUSM Utility Allowance Tab 3 '!F$29)</f>
        <v>0</v>
      </c>
      <c r="AC56" s="4">
        <f>IF('Utility Allowance Tab 2'!R$31&gt;0,'Utility Allowance Tab 2'!R$31,'HUSM Utility Allowance Tab 3 '!G$29)</f>
        <v>0</v>
      </c>
      <c r="AD56" s="4">
        <f>IF('Utility Allowance Tab 2'!S$31&gt;0,'Utility Allowance Tab 2'!S$31,'HUSM Utility Allowance Tab 3 '!H$29)</f>
        <v>0</v>
      </c>
    </row>
    <row r="57" spans="1:30" ht="15" customHeight="1" thickBot="1" x14ac:dyDescent="0.3">
      <c r="A57" s="7"/>
      <c r="B57" s="8"/>
      <c r="C57" s="564"/>
      <c r="D57" s="565"/>
      <c r="E57" s="9"/>
      <c r="F57" s="24"/>
      <c r="G57" s="27"/>
      <c r="H57" s="10"/>
      <c r="I57" s="24"/>
      <c r="J57" s="65"/>
      <c r="K57" s="97">
        <f t="shared" si="8"/>
        <v>0</v>
      </c>
      <c r="L57" s="98">
        <f t="shared" si="9"/>
        <v>0</v>
      </c>
      <c r="M57" s="98" t="e">
        <f t="shared" si="10"/>
        <v>#N/A</v>
      </c>
      <c r="N57" s="98" t="e">
        <f t="shared" si="11"/>
        <v>#N/A</v>
      </c>
      <c r="O57" s="98">
        <f t="shared" si="12"/>
        <v>0</v>
      </c>
      <c r="P57" s="99">
        <f t="shared" si="13"/>
        <v>0</v>
      </c>
      <c r="Q57" s="100">
        <f t="shared" si="3"/>
        <v>0</v>
      </c>
      <c r="R57" s="9"/>
      <c r="S57" s="9"/>
      <c r="T57" s="101" t="str">
        <f t="shared" si="14"/>
        <v>Date Error</v>
      </c>
      <c r="U57" s="25">
        <f t="shared" si="4"/>
        <v>0</v>
      </c>
      <c r="V57" s="21">
        <f t="shared" si="5"/>
        <v>0</v>
      </c>
      <c r="W57" s="102" t="str">
        <f t="shared" si="6"/>
        <v>#VALUE!</v>
      </c>
      <c r="X57" s="4">
        <f t="shared" si="7"/>
        <v>0</v>
      </c>
      <c r="Y57" s="4">
        <f>IF('Utility Allowance Tab 2'!N$31&gt;0,'Utility Allowance Tab 2'!N$31,'HUSM Utility Allowance Tab 3 '!C$29)</f>
        <v>0</v>
      </c>
      <c r="Z57" s="4">
        <f>IF('Utility Allowance Tab 2'!O$31&gt;0,'Utility Allowance Tab 2'!O$31,'HUSM Utility Allowance Tab 3 '!D$29)</f>
        <v>0</v>
      </c>
      <c r="AA57" s="4">
        <f>IF('Utility Allowance Tab 2'!P$31&gt;0,'Utility Allowance Tab 2'!P$31,'HUSM Utility Allowance Tab 3 '!E$29)</f>
        <v>0</v>
      </c>
      <c r="AB57" s="4">
        <f>IF('Utility Allowance Tab 2'!Q$31&gt;0,'Utility Allowance Tab 2'!Q$31,'HUSM Utility Allowance Tab 3 '!F$29)</f>
        <v>0</v>
      </c>
      <c r="AC57" s="4">
        <f>IF('Utility Allowance Tab 2'!R$31&gt;0,'Utility Allowance Tab 2'!R$31,'HUSM Utility Allowance Tab 3 '!G$29)</f>
        <v>0</v>
      </c>
      <c r="AD57" s="4">
        <f>IF('Utility Allowance Tab 2'!S$31&gt;0,'Utility Allowance Tab 2'!S$31,'HUSM Utility Allowance Tab 3 '!H$29)</f>
        <v>0</v>
      </c>
    </row>
    <row r="58" spans="1:30" ht="15" customHeight="1" thickBot="1" x14ac:dyDescent="0.3">
      <c r="A58" s="7"/>
      <c r="B58" s="8"/>
      <c r="C58" s="564"/>
      <c r="D58" s="565"/>
      <c r="E58" s="9"/>
      <c r="F58" s="24"/>
      <c r="G58" s="27"/>
      <c r="H58" s="10"/>
      <c r="I58" s="24"/>
      <c r="J58" s="65"/>
      <c r="K58" s="97">
        <f t="shared" si="8"/>
        <v>0</v>
      </c>
      <c r="L58" s="98">
        <f t="shared" si="9"/>
        <v>0</v>
      </c>
      <c r="M58" s="98" t="e">
        <f t="shared" si="10"/>
        <v>#N/A</v>
      </c>
      <c r="N58" s="98" t="e">
        <f t="shared" si="11"/>
        <v>#N/A</v>
      </c>
      <c r="O58" s="98">
        <f t="shared" si="12"/>
        <v>0</v>
      </c>
      <c r="P58" s="99">
        <f t="shared" si="13"/>
        <v>0</v>
      </c>
      <c r="Q58" s="100">
        <f t="shared" si="3"/>
        <v>0</v>
      </c>
      <c r="R58" s="9"/>
      <c r="S58" s="9"/>
      <c r="T58" s="101" t="str">
        <f t="shared" si="14"/>
        <v>Date Error</v>
      </c>
      <c r="U58" s="25">
        <f t="shared" si="4"/>
        <v>0</v>
      </c>
      <c r="V58" s="21">
        <f t="shared" si="5"/>
        <v>0</v>
      </c>
      <c r="W58" s="102" t="str">
        <f t="shared" si="6"/>
        <v>#VALUE!</v>
      </c>
      <c r="X58" s="4">
        <f t="shared" si="7"/>
        <v>0</v>
      </c>
      <c r="Y58" s="4">
        <f>IF('Utility Allowance Tab 2'!N$31&gt;0,'Utility Allowance Tab 2'!N$31,'HUSM Utility Allowance Tab 3 '!C$29)</f>
        <v>0</v>
      </c>
      <c r="Z58" s="4">
        <f>IF('Utility Allowance Tab 2'!O$31&gt;0,'Utility Allowance Tab 2'!O$31,'HUSM Utility Allowance Tab 3 '!D$29)</f>
        <v>0</v>
      </c>
      <c r="AA58" s="4">
        <f>IF('Utility Allowance Tab 2'!P$31&gt;0,'Utility Allowance Tab 2'!P$31,'HUSM Utility Allowance Tab 3 '!E$29)</f>
        <v>0</v>
      </c>
      <c r="AB58" s="4">
        <f>IF('Utility Allowance Tab 2'!Q$31&gt;0,'Utility Allowance Tab 2'!Q$31,'HUSM Utility Allowance Tab 3 '!F$29)</f>
        <v>0</v>
      </c>
      <c r="AC58" s="4">
        <f>IF('Utility Allowance Tab 2'!R$31&gt;0,'Utility Allowance Tab 2'!R$31,'HUSM Utility Allowance Tab 3 '!G$29)</f>
        <v>0</v>
      </c>
      <c r="AD58" s="4">
        <f>IF('Utility Allowance Tab 2'!S$31&gt;0,'Utility Allowance Tab 2'!S$31,'HUSM Utility Allowance Tab 3 '!H$29)</f>
        <v>0</v>
      </c>
    </row>
    <row r="59" spans="1:30" ht="15" customHeight="1" thickBot="1" x14ac:dyDescent="0.3">
      <c r="A59" s="7"/>
      <c r="B59" s="8"/>
      <c r="C59" s="564"/>
      <c r="D59" s="565"/>
      <c r="E59" s="9"/>
      <c r="F59" s="24"/>
      <c r="G59" s="27"/>
      <c r="H59" s="10"/>
      <c r="I59" s="24"/>
      <c r="J59" s="65"/>
      <c r="K59" s="97">
        <f t="shared" si="8"/>
        <v>0</v>
      </c>
      <c r="L59" s="98">
        <f t="shared" si="9"/>
        <v>0</v>
      </c>
      <c r="M59" s="98" t="e">
        <f t="shared" si="10"/>
        <v>#N/A</v>
      </c>
      <c r="N59" s="98" t="e">
        <f t="shared" si="11"/>
        <v>#N/A</v>
      </c>
      <c r="O59" s="98">
        <f t="shared" si="12"/>
        <v>0</v>
      </c>
      <c r="P59" s="99">
        <f t="shared" si="13"/>
        <v>0</v>
      </c>
      <c r="Q59" s="100">
        <f t="shared" si="3"/>
        <v>0</v>
      </c>
      <c r="R59" s="9"/>
      <c r="S59" s="9"/>
      <c r="T59" s="101" t="str">
        <f t="shared" si="14"/>
        <v>Date Error</v>
      </c>
      <c r="U59" s="25">
        <f t="shared" si="4"/>
        <v>0</v>
      </c>
      <c r="V59" s="21">
        <f t="shared" si="5"/>
        <v>0</v>
      </c>
      <c r="W59" s="102" t="str">
        <f t="shared" si="6"/>
        <v>#VALUE!</v>
      </c>
      <c r="X59" s="4">
        <f t="shared" si="7"/>
        <v>0</v>
      </c>
      <c r="Y59" s="4">
        <f>IF('Utility Allowance Tab 2'!N$31&gt;0,'Utility Allowance Tab 2'!N$31,'HUSM Utility Allowance Tab 3 '!C$29)</f>
        <v>0</v>
      </c>
      <c r="Z59" s="4">
        <f>IF('Utility Allowance Tab 2'!O$31&gt;0,'Utility Allowance Tab 2'!O$31,'HUSM Utility Allowance Tab 3 '!D$29)</f>
        <v>0</v>
      </c>
      <c r="AA59" s="4">
        <f>IF('Utility Allowance Tab 2'!P$31&gt;0,'Utility Allowance Tab 2'!P$31,'HUSM Utility Allowance Tab 3 '!E$29)</f>
        <v>0</v>
      </c>
      <c r="AB59" s="4">
        <f>IF('Utility Allowance Tab 2'!Q$31&gt;0,'Utility Allowance Tab 2'!Q$31,'HUSM Utility Allowance Tab 3 '!F$29)</f>
        <v>0</v>
      </c>
      <c r="AC59" s="4">
        <f>IF('Utility Allowance Tab 2'!R$31&gt;0,'Utility Allowance Tab 2'!R$31,'HUSM Utility Allowance Tab 3 '!G$29)</f>
        <v>0</v>
      </c>
      <c r="AD59" s="4">
        <f>IF('Utility Allowance Tab 2'!S$31&gt;0,'Utility Allowance Tab 2'!S$31,'HUSM Utility Allowance Tab 3 '!H$29)</f>
        <v>0</v>
      </c>
    </row>
    <row r="60" spans="1:30" ht="15" customHeight="1" thickBot="1" x14ac:dyDescent="0.3">
      <c r="A60" s="7"/>
      <c r="B60" s="8"/>
      <c r="C60" s="564"/>
      <c r="D60" s="565"/>
      <c r="E60" s="9"/>
      <c r="F60" s="24"/>
      <c r="G60" s="27"/>
      <c r="H60" s="10"/>
      <c r="I60" s="24"/>
      <c r="J60" s="65"/>
      <c r="K60" s="97">
        <f t="shared" si="8"/>
        <v>0</v>
      </c>
      <c r="L60" s="98">
        <f t="shared" si="9"/>
        <v>0</v>
      </c>
      <c r="M60" s="98" t="e">
        <f t="shared" si="10"/>
        <v>#N/A</v>
      </c>
      <c r="N60" s="98" t="e">
        <f t="shared" si="11"/>
        <v>#N/A</v>
      </c>
      <c r="O60" s="98">
        <f t="shared" si="12"/>
        <v>0</v>
      </c>
      <c r="P60" s="99">
        <f t="shared" si="13"/>
        <v>0</v>
      </c>
      <c r="Q60" s="100">
        <f t="shared" si="3"/>
        <v>0</v>
      </c>
      <c r="R60" s="9"/>
      <c r="S60" s="9"/>
      <c r="T60" s="101" t="str">
        <f t="shared" si="14"/>
        <v>Date Error</v>
      </c>
      <c r="U60" s="25">
        <f t="shared" si="4"/>
        <v>0</v>
      </c>
      <c r="V60" s="21">
        <f t="shared" si="5"/>
        <v>0</v>
      </c>
      <c r="W60" s="102" t="str">
        <f t="shared" si="6"/>
        <v>#VALUE!</v>
      </c>
      <c r="X60" s="4">
        <f t="shared" si="7"/>
        <v>0</v>
      </c>
      <c r="Y60" s="4">
        <f>IF('Utility Allowance Tab 2'!N$31&gt;0,'Utility Allowance Tab 2'!N$31,'HUSM Utility Allowance Tab 3 '!C$29)</f>
        <v>0</v>
      </c>
      <c r="Z60" s="4">
        <f>IF('Utility Allowance Tab 2'!O$31&gt;0,'Utility Allowance Tab 2'!O$31,'HUSM Utility Allowance Tab 3 '!D$29)</f>
        <v>0</v>
      </c>
      <c r="AA60" s="4">
        <f>IF('Utility Allowance Tab 2'!P$31&gt;0,'Utility Allowance Tab 2'!P$31,'HUSM Utility Allowance Tab 3 '!E$29)</f>
        <v>0</v>
      </c>
      <c r="AB60" s="4">
        <f>IF('Utility Allowance Tab 2'!Q$31&gt;0,'Utility Allowance Tab 2'!Q$31,'HUSM Utility Allowance Tab 3 '!F$29)</f>
        <v>0</v>
      </c>
      <c r="AC60" s="4">
        <f>IF('Utility Allowance Tab 2'!R$31&gt;0,'Utility Allowance Tab 2'!R$31,'HUSM Utility Allowance Tab 3 '!G$29)</f>
        <v>0</v>
      </c>
      <c r="AD60" s="4">
        <f>IF('Utility Allowance Tab 2'!S$31&gt;0,'Utility Allowance Tab 2'!S$31,'HUSM Utility Allowance Tab 3 '!H$29)</f>
        <v>0</v>
      </c>
    </row>
    <row r="61" spans="1:30" ht="15" customHeight="1" thickBot="1" x14ac:dyDescent="0.3">
      <c r="A61" s="7"/>
      <c r="B61" s="8"/>
      <c r="C61" s="564"/>
      <c r="D61" s="565"/>
      <c r="E61" s="9"/>
      <c r="F61" s="24"/>
      <c r="G61" s="27"/>
      <c r="H61" s="10"/>
      <c r="I61" s="24"/>
      <c r="J61" s="65"/>
      <c r="K61" s="97">
        <f t="shared" si="8"/>
        <v>0</v>
      </c>
      <c r="L61" s="98">
        <f t="shared" si="9"/>
        <v>0</v>
      </c>
      <c r="M61" s="98" t="e">
        <f t="shared" si="10"/>
        <v>#N/A</v>
      </c>
      <c r="N61" s="98" t="e">
        <f t="shared" si="11"/>
        <v>#N/A</v>
      </c>
      <c r="O61" s="98">
        <f t="shared" si="12"/>
        <v>0</v>
      </c>
      <c r="P61" s="99">
        <f t="shared" si="13"/>
        <v>0</v>
      </c>
      <c r="Q61" s="100">
        <f t="shared" si="3"/>
        <v>0</v>
      </c>
      <c r="R61" s="9"/>
      <c r="S61" s="9"/>
      <c r="T61" s="101" t="str">
        <f t="shared" si="14"/>
        <v>Date Error</v>
      </c>
      <c r="U61" s="25">
        <f t="shared" si="4"/>
        <v>0</v>
      </c>
      <c r="V61" s="21">
        <f t="shared" si="5"/>
        <v>0</v>
      </c>
      <c r="W61" s="102" t="str">
        <f t="shared" si="6"/>
        <v>#VALUE!</v>
      </c>
      <c r="X61" s="4">
        <f t="shared" si="7"/>
        <v>0</v>
      </c>
      <c r="Y61" s="4">
        <f>IF('Utility Allowance Tab 2'!N$31&gt;0,'Utility Allowance Tab 2'!N$31,'HUSM Utility Allowance Tab 3 '!C$29)</f>
        <v>0</v>
      </c>
      <c r="Z61" s="4">
        <f>IF('Utility Allowance Tab 2'!O$31&gt;0,'Utility Allowance Tab 2'!O$31,'HUSM Utility Allowance Tab 3 '!D$29)</f>
        <v>0</v>
      </c>
      <c r="AA61" s="4">
        <f>IF('Utility Allowance Tab 2'!P$31&gt;0,'Utility Allowance Tab 2'!P$31,'HUSM Utility Allowance Tab 3 '!E$29)</f>
        <v>0</v>
      </c>
      <c r="AB61" s="4">
        <f>IF('Utility Allowance Tab 2'!Q$31&gt;0,'Utility Allowance Tab 2'!Q$31,'HUSM Utility Allowance Tab 3 '!F$29)</f>
        <v>0</v>
      </c>
      <c r="AC61" s="4">
        <f>IF('Utility Allowance Tab 2'!R$31&gt;0,'Utility Allowance Tab 2'!R$31,'HUSM Utility Allowance Tab 3 '!G$29)</f>
        <v>0</v>
      </c>
      <c r="AD61" s="4">
        <f>IF('Utility Allowance Tab 2'!S$31&gt;0,'Utility Allowance Tab 2'!S$31,'HUSM Utility Allowance Tab 3 '!H$29)</f>
        <v>0</v>
      </c>
    </row>
    <row r="62" spans="1:30" ht="15" customHeight="1" thickBot="1" x14ac:dyDescent="0.3">
      <c r="A62" s="7"/>
      <c r="B62" s="8"/>
      <c r="C62" s="564"/>
      <c r="D62" s="565"/>
      <c r="E62" s="9"/>
      <c r="F62" s="24"/>
      <c r="G62" s="27"/>
      <c r="H62" s="10"/>
      <c r="I62" s="24"/>
      <c r="J62" s="65"/>
      <c r="K62" s="97">
        <f t="shared" si="8"/>
        <v>0</v>
      </c>
      <c r="L62" s="98">
        <f t="shared" si="9"/>
        <v>0</v>
      </c>
      <c r="M62" s="98" t="e">
        <f t="shared" si="10"/>
        <v>#N/A</v>
      </c>
      <c r="N62" s="98" t="e">
        <f t="shared" si="11"/>
        <v>#N/A</v>
      </c>
      <c r="O62" s="98">
        <f t="shared" si="12"/>
        <v>0</v>
      </c>
      <c r="P62" s="99">
        <f t="shared" si="13"/>
        <v>0</v>
      </c>
      <c r="Q62" s="100">
        <f t="shared" si="3"/>
        <v>0</v>
      </c>
      <c r="R62" s="9"/>
      <c r="S62" s="9"/>
      <c r="T62" s="101" t="str">
        <f t="shared" si="14"/>
        <v>Date Error</v>
      </c>
      <c r="U62" s="25">
        <f t="shared" si="4"/>
        <v>0</v>
      </c>
      <c r="V62" s="21">
        <f t="shared" si="5"/>
        <v>0</v>
      </c>
      <c r="W62" s="102" t="str">
        <f t="shared" si="6"/>
        <v>#VALUE!</v>
      </c>
      <c r="X62" s="4">
        <f t="shared" si="7"/>
        <v>0</v>
      </c>
      <c r="Y62" s="4">
        <f>IF('Utility Allowance Tab 2'!N$31&gt;0,'Utility Allowance Tab 2'!N$31,'HUSM Utility Allowance Tab 3 '!C$29)</f>
        <v>0</v>
      </c>
      <c r="Z62" s="4">
        <f>IF('Utility Allowance Tab 2'!O$31&gt;0,'Utility Allowance Tab 2'!O$31,'HUSM Utility Allowance Tab 3 '!D$29)</f>
        <v>0</v>
      </c>
      <c r="AA62" s="4">
        <f>IF('Utility Allowance Tab 2'!P$31&gt;0,'Utility Allowance Tab 2'!P$31,'HUSM Utility Allowance Tab 3 '!E$29)</f>
        <v>0</v>
      </c>
      <c r="AB62" s="4">
        <f>IF('Utility Allowance Tab 2'!Q$31&gt;0,'Utility Allowance Tab 2'!Q$31,'HUSM Utility Allowance Tab 3 '!F$29)</f>
        <v>0</v>
      </c>
      <c r="AC62" s="4">
        <f>IF('Utility Allowance Tab 2'!R$31&gt;0,'Utility Allowance Tab 2'!R$31,'HUSM Utility Allowance Tab 3 '!G$29)</f>
        <v>0</v>
      </c>
      <c r="AD62" s="4">
        <f>IF('Utility Allowance Tab 2'!S$31&gt;0,'Utility Allowance Tab 2'!S$31,'HUSM Utility Allowance Tab 3 '!H$29)</f>
        <v>0</v>
      </c>
    </row>
    <row r="63" spans="1:30" ht="15" customHeight="1" thickBot="1" x14ac:dyDescent="0.3">
      <c r="A63" s="7"/>
      <c r="B63" s="8"/>
      <c r="C63" s="564"/>
      <c r="D63" s="565"/>
      <c r="E63" s="9"/>
      <c r="F63" s="24"/>
      <c r="G63" s="27"/>
      <c r="H63" s="10"/>
      <c r="I63" s="24"/>
      <c r="J63" s="65"/>
      <c r="K63" s="97">
        <f t="shared" si="8"/>
        <v>0</v>
      </c>
      <c r="L63" s="98">
        <f t="shared" si="9"/>
        <v>0</v>
      </c>
      <c r="M63" s="98" t="e">
        <f t="shared" si="10"/>
        <v>#N/A</v>
      </c>
      <c r="N63" s="98" t="e">
        <f t="shared" si="11"/>
        <v>#N/A</v>
      </c>
      <c r="O63" s="98">
        <f t="shared" si="12"/>
        <v>0</v>
      </c>
      <c r="P63" s="99">
        <f t="shared" si="13"/>
        <v>0</v>
      </c>
      <c r="Q63" s="100">
        <f t="shared" si="3"/>
        <v>0</v>
      </c>
      <c r="R63" s="9"/>
      <c r="S63" s="9"/>
      <c r="T63" s="101" t="str">
        <f t="shared" si="14"/>
        <v>Date Error</v>
      </c>
      <c r="U63" s="25">
        <f t="shared" si="4"/>
        <v>0</v>
      </c>
      <c r="V63" s="21">
        <f t="shared" si="5"/>
        <v>0</v>
      </c>
      <c r="W63" s="102" t="str">
        <f t="shared" si="6"/>
        <v>#VALUE!</v>
      </c>
      <c r="X63" s="4">
        <f t="shared" si="7"/>
        <v>0</v>
      </c>
      <c r="Y63" s="4">
        <f>IF('Utility Allowance Tab 2'!N$31&gt;0,'Utility Allowance Tab 2'!N$31,'HUSM Utility Allowance Tab 3 '!C$29)</f>
        <v>0</v>
      </c>
      <c r="Z63" s="4">
        <f>IF('Utility Allowance Tab 2'!O$31&gt;0,'Utility Allowance Tab 2'!O$31,'HUSM Utility Allowance Tab 3 '!D$29)</f>
        <v>0</v>
      </c>
      <c r="AA63" s="4">
        <f>IF('Utility Allowance Tab 2'!P$31&gt;0,'Utility Allowance Tab 2'!P$31,'HUSM Utility Allowance Tab 3 '!E$29)</f>
        <v>0</v>
      </c>
      <c r="AB63" s="4">
        <f>IF('Utility Allowance Tab 2'!Q$31&gt;0,'Utility Allowance Tab 2'!Q$31,'HUSM Utility Allowance Tab 3 '!F$29)</f>
        <v>0</v>
      </c>
      <c r="AC63" s="4">
        <f>IF('Utility Allowance Tab 2'!R$31&gt;0,'Utility Allowance Tab 2'!R$31,'HUSM Utility Allowance Tab 3 '!G$29)</f>
        <v>0</v>
      </c>
      <c r="AD63" s="4">
        <f>IF('Utility Allowance Tab 2'!S$31&gt;0,'Utility Allowance Tab 2'!S$31,'HUSM Utility Allowance Tab 3 '!H$29)</f>
        <v>0</v>
      </c>
    </row>
    <row r="64" spans="1:30" ht="15" customHeight="1" thickBot="1" x14ac:dyDescent="0.3">
      <c r="A64" s="7"/>
      <c r="B64" s="8"/>
      <c r="C64" s="564"/>
      <c r="D64" s="565"/>
      <c r="E64" s="9"/>
      <c r="F64" s="24"/>
      <c r="G64" s="27"/>
      <c r="H64" s="10"/>
      <c r="I64" s="24"/>
      <c r="J64" s="65"/>
      <c r="K64" s="97">
        <f t="shared" si="8"/>
        <v>0</v>
      </c>
      <c r="L64" s="98">
        <f t="shared" si="9"/>
        <v>0</v>
      </c>
      <c r="M64" s="98" t="e">
        <f t="shared" si="10"/>
        <v>#N/A</v>
      </c>
      <c r="N64" s="98" t="e">
        <f t="shared" si="11"/>
        <v>#N/A</v>
      </c>
      <c r="O64" s="98">
        <f t="shared" si="12"/>
        <v>0</v>
      </c>
      <c r="P64" s="99">
        <f t="shared" si="13"/>
        <v>0</v>
      </c>
      <c r="Q64" s="100">
        <f t="shared" si="3"/>
        <v>0</v>
      </c>
      <c r="R64" s="9"/>
      <c r="S64" s="9"/>
      <c r="T64" s="101" t="str">
        <f t="shared" si="14"/>
        <v>Date Error</v>
      </c>
      <c r="U64" s="25">
        <f t="shared" si="4"/>
        <v>0</v>
      </c>
      <c r="V64" s="21">
        <f t="shared" si="5"/>
        <v>0</v>
      </c>
      <c r="W64" s="102" t="str">
        <f t="shared" si="6"/>
        <v>#VALUE!</v>
      </c>
      <c r="X64" s="4">
        <f t="shared" si="7"/>
        <v>0</v>
      </c>
      <c r="Y64" s="4">
        <f>IF('Utility Allowance Tab 2'!N$31&gt;0,'Utility Allowance Tab 2'!N$31,'HUSM Utility Allowance Tab 3 '!C$29)</f>
        <v>0</v>
      </c>
      <c r="Z64" s="4">
        <f>IF('Utility Allowance Tab 2'!O$31&gt;0,'Utility Allowance Tab 2'!O$31,'HUSM Utility Allowance Tab 3 '!D$29)</f>
        <v>0</v>
      </c>
      <c r="AA64" s="4">
        <f>IF('Utility Allowance Tab 2'!P$31&gt;0,'Utility Allowance Tab 2'!P$31,'HUSM Utility Allowance Tab 3 '!E$29)</f>
        <v>0</v>
      </c>
      <c r="AB64" s="4">
        <f>IF('Utility Allowance Tab 2'!Q$31&gt;0,'Utility Allowance Tab 2'!Q$31,'HUSM Utility Allowance Tab 3 '!F$29)</f>
        <v>0</v>
      </c>
      <c r="AC64" s="4">
        <f>IF('Utility Allowance Tab 2'!R$31&gt;0,'Utility Allowance Tab 2'!R$31,'HUSM Utility Allowance Tab 3 '!G$29)</f>
        <v>0</v>
      </c>
      <c r="AD64" s="4">
        <f>IF('Utility Allowance Tab 2'!S$31&gt;0,'Utility Allowance Tab 2'!S$31,'HUSM Utility Allowance Tab 3 '!H$29)</f>
        <v>0</v>
      </c>
    </row>
    <row r="65" spans="1:30" ht="15" customHeight="1" thickBot="1" x14ac:dyDescent="0.3">
      <c r="A65" s="7"/>
      <c r="B65" s="8"/>
      <c r="C65" s="564"/>
      <c r="D65" s="565"/>
      <c r="E65" s="9"/>
      <c r="F65" s="24"/>
      <c r="G65" s="27"/>
      <c r="H65" s="10"/>
      <c r="I65" s="24"/>
      <c r="J65" s="65"/>
      <c r="K65" s="97">
        <f t="shared" si="8"/>
        <v>0</v>
      </c>
      <c r="L65" s="98">
        <f t="shared" si="9"/>
        <v>0</v>
      </c>
      <c r="M65" s="98" t="e">
        <f t="shared" si="10"/>
        <v>#N/A</v>
      </c>
      <c r="N65" s="98" t="e">
        <f t="shared" si="11"/>
        <v>#N/A</v>
      </c>
      <c r="O65" s="98">
        <f t="shared" si="12"/>
        <v>0</v>
      </c>
      <c r="P65" s="99">
        <f t="shared" si="13"/>
        <v>0</v>
      </c>
      <c r="Q65" s="100">
        <f t="shared" si="3"/>
        <v>0</v>
      </c>
      <c r="R65" s="9"/>
      <c r="S65" s="9"/>
      <c r="T65" s="101" t="str">
        <f t="shared" si="14"/>
        <v>Date Error</v>
      </c>
      <c r="U65" s="25">
        <f t="shared" si="4"/>
        <v>0</v>
      </c>
      <c r="V65" s="21">
        <f t="shared" si="5"/>
        <v>0</v>
      </c>
      <c r="W65" s="102" t="str">
        <f t="shared" si="6"/>
        <v>#VALUE!</v>
      </c>
      <c r="X65" s="4">
        <f t="shared" si="7"/>
        <v>0</v>
      </c>
      <c r="Y65" s="4">
        <f>IF('Utility Allowance Tab 2'!N$31&gt;0,'Utility Allowance Tab 2'!N$31,'HUSM Utility Allowance Tab 3 '!C$29)</f>
        <v>0</v>
      </c>
      <c r="Z65" s="4">
        <f>IF('Utility Allowance Tab 2'!O$31&gt;0,'Utility Allowance Tab 2'!O$31,'HUSM Utility Allowance Tab 3 '!D$29)</f>
        <v>0</v>
      </c>
      <c r="AA65" s="4">
        <f>IF('Utility Allowance Tab 2'!P$31&gt;0,'Utility Allowance Tab 2'!P$31,'HUSM Utility Allowance Tab 3 '!E$29)</f>
        <v>0</v>
      </c>
      <c r="AB65" s="4">
        <f>IF('Utility Allowance Tab 2'!Q$31&gt;0,'Utility Allowance Tab 2'!Q$31,'HUSM Utility Allowance Tab 3 '!F$29)</f>
        <v>0</v>
      </c>
      <c r="AC65" s="4">
        <f>IF('Utility Allowance Tab 2'!R$31&gt;0,'Utility Allowance Tab 2'!R$31,'HUSM Utility Allowance Tab 3 '!G$29)</f>
        <v>0</v>
      </c>
      <c r="AD65" s="4">
        <f>IF('Utility Allowance Tab 2'!S$31&gt;0,'Utility Allowance Tab 2'!S$31,'HUSM Utility Allowance Tab 3 '!H$29)</f>
        <v>0</v>
      </c>
    </row>
    <row r="66" spans="1:30" ht="15" customHeight="1" thickBot="1" x14ac:dyDescent="0.3">
      <c r="A66" s="7"/>
      <c r="B66" s="8"/>
      <c r="C66" s="564"/>
      <c r="D66" s="565"/>
      <c r="E66" s="9"/>
      <c r="F66" s="24"/>
      <c r="G66" s="27"/>
      <c r="H66" s="10"/>
      <c r="I66" s="24"/>
      <c r="J66" s="65"/>
      <c r="K66" s="97">
        <f t="shared" si="8"/>
        <v>0</v>
      </c>
      <c r="L66" s="98">
        <f t="shared" si="9"/>
        <v>0</v>
      </c>
      <c r="M66" s="98" t="e">
        <f t="shared" si="10"/>
        <v>#N/A</v>
      </c>
      <c r="N66" s="98" t="e">
        <f t="shared" si="11"/>
        <v>#N/A</v>
      </c>
      <c r="O66" s="98">
        <f t="shared" si="12"/>
        <v>0</v>
      </c>
      <c r="P66" s="99">
        <f t="shared" si="13"/>
        <v>0</v>
      </c>
      <c r="Q66" s="100">
        <f t="shared" si="3"/>
        <v>0</v>
      </c>
      <c r="R66" s="9"/>
      <c r="S66" s="9"/>
      <c r="T66" s="101" t="str">
        <f t="shared" si="14"/>
        <v>Date Error</v>
      </c>
      <c r="U66" s="25">
        <f t="shared" si="4"/>
        <v>0</v>
      </c>
      <c r="V66" s="21">
        <f t="shared" si="5"/>
        <v>0</v>
      </c>
      <c r="W66" s="102" t="str">
        <f t="shared" si="6"/>
        <v>#VALUE!</v>
      </c>
      <c r="X66" s="4">
        <f t="shared" si="7"/>
        <v>0</v>
      </c>
      <c r="Y66" s="4">
        <f>IF('Utility Allowance Tab 2'!N$31&gt;0,'Utility Allowance Tab 2'!N$31,'HUSM Utility Allowance Tab 3 '!C$29)</f>
        <v>0</v>
      </c>
      <c r="Z66" s="4">
        <f>IF('Utility Allowance Tab 2'!O$31&gt;0,'Utility Allowance Tab 2'!O$31,'HUSM Utility Allowance Tab 3 '!D$29)</f>
        <v>0</v>
      </c>
      <c r="AA66" s="4">
        <f>IF('Utility Allowance Tab 2'!P$31&gt;0,'Utility Allowance Tab 2'!P$31,'HUSM Utility Allowance Tab 3 '!E$29)</f>
        <v>0</v>
      </c>
      <c r="AB66" s="4">
        <f>IF('Utility Allowance Tab 2'!Q$31&gt;0,'Utility Allowance Tab 2'!Q$31,'HUSM Utility Allowance Tab 3 '!F$29)</f>
        <v>0</v>
      </c>
      <c r="AC66" s="4">
        <f>IF('Utility Allowance Tab 2'!R$31&gt;0,'Utility Allowance Tab 2'!R$31,'HUSM Utility Allowance Tab 3 '!G$29)</f>
        <v>0</v>
      </c>
      <c r="AD66" s="4">
        <f>IF('Utility Allowance Tab 2'!S$31&gt;0,'Utility Allowance Tab 2'!S$31,'HUSM Utility Allowance Tab 3 '!H$29)</f>
        <v>0</v>
      </c>
    </row>
    <row r="67" spans="1:30" ht="15" customHeight="1" thickBot="1" x14ac:dyDescent="0.3">
      <c r="A67" s="7"/>
      <c r="B67" s="8"/>
      <c r="C67" s="564"/>
      <c r="D67" s="565"/>
      <c r="E67" s="9"/>
      <c r="F67" s="24"/>
      <c r="G67" s="27"/>
      <c r="H67" s="10"/>
      <c r="I67" s="24"/>
      <c r="J67" s="65"/>
      <c r="K67" s="97">
        <f t="shared" si="8"/>
        <v>0</v>
      </c>
      <c r="L67" s="98">
        <f t="shared" si="9"/>
        <v>0</v>
      </c>
      <c r="M67" s="98" t="e">
        <f t="shared" si="10"/>
        <v>#N/A</v>
      </c>
      <c r="N67" s="98" t="e">
        <f t="shared" si="11"/>
        <v>#N/A</v>
      </c>
      <c r="O67" s="98">
        <f t="shared" si="12"/>
        <v>0</v>
      </c>
      <c r="P67" s="99">
        <f t="shared" si="13"/>
        <v>0</v>
      </c>
      <c r="Q67" s="100">
        <f t="shared" si="3"/>
        <v>0</v>
      </c>
      <c r="R67" s="9"/>
      <c r="S67" s="9"/>
      <c r="T67" s="101" t="str">
        <f t="shared" si="14"/>
        <v>Date Error</v>
      </c>
      <c r="U67" s="25">
        <f t="shared" si="4"/>
        <v>0</v>
      </c>
      <c r="V67" s="21">
        <f t="shared" si="5"/>
        <v>0</v>
      </c>
      <c r="W67" s="102" t="str">
        <f t="shared" si="6"/>
        <v>#VALUE!</v>
      </c>
      <c r="X67" s="4">
        <f t="shared" si="7"/>
        <v>0</v>
      </c>
      <c r="Y67" s="4">
        <f>IF('Utility Allowance Tab 2'!N$31&gt;0,'Utility Allowance Tab 2'!N$31,'HUSM Utility Allowance Tab 3 '!C$29)</f>
        <v>0</v>
      </c>
      <c r="Z67" s="4">
        <f>IF('Utility Allowance Tab 2'!O$31&gt;0,'Utility Allowance Tab 2'!O$31,'HUSM Utility Allowance Tab 3 '!D$29)</f>
        <v>0</v>
      </c>
      <c r="AA67" s="4">
        <f>IF('Utility Allowance Tab 2'!P$31&gt;0,'Utility Allowance Tab 2'!P$31,'HUSM Utility Allowance Tab 3 '!E$29)</f>
        <v>0</v>
      </c>
      <c r="AB67" s="4">
        <f>IF('Utility Allowance Tab 2'!Q$31&gt;0,'Utility Allowance Tab 2'!Q$31,'HUSM Utility Allowance Tab 3 '!F$29)</f>
        <v>0</v>
      </c>
      <c r="AC67" s="4">
        <f>IF('Utility Allowance Tab 2'!R$31&gt;0,'Utility Allowance Tab 2'!R$31,'HUSM Utility Allowance Tab 3 '!G$29)</f>
        <v>0</v>
      </c>
      <c r="AD67" s="4">
        <f>IF('Utility Allowance Tab 2'!S$31&gt;0,'Utility Allowance Tab 2'!S$31,'HUSM Utility Allowance Tab 3 '!H$29)</f>
        <v>0</v>
      </c>
    </row>
    <row r="68" spans="1:30" ht="15" customHeight="1" thickBot="1" x14ac:dyDescent="0.3">
      <c r="A68" s="7"/>
      <c r="B68" s="8"/>
      <c r="C68" s="564"/>
      <c r="D68" s="565"/>
      <c r="E68" s="9"/>
      <c r="F68" s="24"/>
      <c r="G68" s="27"/>
      <c r="H68" s="10"/>
      <c r="I68" s="24"/>
      <c r="J68" s="65"/>
      <c r="K68" s="97">
        <f t="shared" si="8"/>
        <v>0</v>
      </c>
      <c r="L68" s="98">
        <f t="shared" si="9"/>
        <v>0</v>
      </c>
      <c r="M68" s="98" t="e">
        <f t="shared" si="10"/>
        <v>#N/A</v>
      </c>
      <c r="N68" s="98" t="e">
        <f t="shared" si="11"/>
        <v>#N/A</v>
      </c>
      <c r="O68" s="98">
        <f t="shared" si="12"/>
        <v>0</v>
      </c>
      <c r="P68" s="99">
        <f t="shared" si="13"/>
        <v>0</v>
      </c>
      <c r="Q68" s="100">
        <f t="shared" si="3"/>
        <v>0</v>
      </c>
      <c r="R68" s="9"/>
      <c r="S68" s="9"/>
      <c r="T68" s="101" t="str">
        <f t="shared" si="14"/>
        <v>Date Error</v>
      </c>
      <c r="U68" s="25">
        <f t="shared" si="4"/>
        <v>0</v>
      </c>
      <c r="V68" s="21">
        <f t="shared" si="5"/>
        <v>0</v>
      </c>
      <c r="W68" s="102" t="str">
        <f t="shared" si="6"/>
        <v>#VALUE!</v>
      </c>
      <c r="X68" s="4">
        <f t="shared" si="7"/>
        <v>0</v>
      </c>
      <c r="Y68" s="4">
        <f>IF('Utility Allowance Tab 2'!N$31&gt;0,'Utility Allowance Tab 2'!N$31,'HUSM Utility Allowance Tab 3 '!C$29)</f>
        <v>0</v>
      </c>
      <c r="Z68" s="4">
        <f>IF('Utility Allowance Tab 2'!O$31&gt;0,'Utility Allowance Tab 2'!O$31,'HUSM Utility Allowance Tab 3 '!D$29)</f>
        <v>0</v>
      </c>
      <c r="AA68" s="4">
        <f>IF('Utility Allowance Tab 2'!P$31&gt;0,'Utility Allowance Tab 2'!P$31,'HUSM Utility Allowance Tab 3 '!E$29)</f>
        <v>0</v>
      </c>
      <c r="AB68" s="4">
        <f>IF('Utility Allowance Tab 2'!Q$31&gt;0,'Utility Allowance Tab 2'!Q$31,'HUSM Utility Allowance Tab 3 '!F$29)</f>
        <v>0</v>
      </c>
      <c r="AC68" s="4">
        <f>IF('Utility Allowance Tab 2'!R$31&gt;0,'Utility Allowance Tab 2'!R$31,'HUSM Utility Allowance Tab 3 '!G$29)</f>
        <v>0</v>
      </c>
      <c r="AD68" s="4">
        <f>IF('Utility Allowance Tab 2'!S$31&gt;0,'Utility Allowance Tab 2'!S$31,'HUSM Utility Allowance Tab 3 '!H$29)</f>
        <v>0</v>
      </c>
    </row>
    <row r="69" spans="1:30" ht="15" customHeight="1" thickBot="1" x14ac:dyDescent="0.3">
      <c r="A69" s="7"/>
      <c r="B69" s="8"/>
      <c r="C69" s="564"/>
      <c r="D69" s="565"/>
      <c r="E69" s="9"/>
      <c r="F69" s="24"/>
      <c r="G69" s="27"/>
      <c r="H69" s="10"/>
      <c r="I69" s="24"/>
      <c r="J69" s="65"/>
      <c r="K69" s="97">
        <f t="shared" si="8"/>
        <v>0</v>
      </c>
      <c r="L69" s="98">
        <f t="shared" si="9"/>
        <v>0</v>
      </c>
      <c r="M69" s="98" t="e">
        <f t="shared" si="10"/>
        <v>#N/A</v>
      </c>
      <c r="N69" s="98" t="e">
        <f t="shared" si="11"/>
        <v>#N/A</v>
      </c>
      <c r="O69" s="98">
        <f t="shared" si="12"/>
        <v>0</v>
      </c>
      <c r="P69" s="99">
        <f t="shared" si="13"/>
        <v>0</v>
      </c>
      <c r="Q69" s="100">
        <f t="shared" si="3"/>
        <v>0</v>
      </c>
      <c r="R69" s="9"/>
      <c r="S69" s="9"/>
      <c r="T69" s="101" t="str">
        <f t="shared" si="14"/>
        <v>Date Error</v>
      </c>
      <c r="U69" s="25">
        <f t="shared" si="4"/>
        <v>0</v>
      </c>
      <c r="V69" s="21">
        <f t="shared" si="5"/>
        <v>0</v>
      </c>
      <c r="W69" s="102" t="str">
        <f t="shared" si="6"/>
        <v>#VALUE!</v>
      </c>
      <c r="X69" s="4">
        <f t="shared" si="7"/>
        <v>0</v>
      </c>
      <c r="Y69" s="4">
        <f>IF('Utility Allowance Tab 2'!N$31&gt;0,'Utility Allowance Tab 2'!N$31,'HUSM Utility Allowance Tab 3 '!C$29)</f>
        <v>0</v>
      </c>
      <c r="Z69" s="4">
        <f>IF('Utility Allowance Tab 2'!O$31&gt;0,'Utility Allowance Tab 2'!O$31,'HUSM Utility Allowance Tab 3 '!D$29)</f>
        <v>0</v>
      </c>
      <c r="AA69" s="4">
        <f>IF('Utility Allowance Tab 2'!P$31&gt;0,'Utility Allowance Tab 2'!P$31,'HUSM Utility Allowance Tab 3 '!E$29)</f>
        <v>0</v>
      </c>
      <c r="AB69" s="4">
        <f>IF('Utility Allowance Tab 2'!Q$31&gt;0,'Utility Allowance Tab 2'!Q$31,'HUSM Utility Allowance Tab 3 '!F$29)</f>
        <v>0</v>
      </c>
      <c r="AC69" s="4">
        <f>IF('Utility Allowance Tab 2'!R$31&gt;0,'Utility Allowance Tab 2'!R$31,'HUSM Utility Allowance Tab 3 '!G$29)</f>
        <v>0</v>
      </c>
      <c r="AD69" s="4">
        <f>IF('Utility Allowance Tab 2'!S$31&gt;0,'Utility Allowance Tab 2'!S$31,'HUSM Utility Allowance Tab 3 '!H$29)</f>
        <v>0</v>
      </c>
    </row>
    <row r="70" spans="1:30" ht="15" customHeight="1" thickBot="1" x14ac:dyDescent="0.3">
      <c r="A70" s="7"/>
      <c r="B70" s="8"/>
      <c r="C70" s="564"/>
      <c r="D70" s="565"/>
      <c r="E70" s="9"/>
      <c r="F70" s="24"/>
      <c r="G70" s="27"/>
      <c r="H70" s="10"/>
      <c r="I70" s="24"/>
      <c r="J70" s="65"/>
      <c r="K70" s="97">
        <f t="shared" si="8"/>
        <v>0</v>
      </c>
      <c r="L70" s="98">
        <f t="shared" si="9"/>
        <v>0</v>
      </c>
      <c r="M70" s="98" t="e">
        <f t="shared" si="10"/>
        <v>#N/A</v>
      </c>
      <c r="N70" s="98" t="e">
        <f t="shared" si="11"/>
        <v>#N/A</v>
      </c>
      <c r="O70" s="98">
        <f t="shared" si="12"/>
        <v>0</v>
      </c>
      <c r="P70" s="99">
        <f t="shared" si="13"/>
        <v>0</v>
      </c>
      <c r="Q70" s="100">
        <f t="shared" si="3"/>
        <v>0</v>
      </c>
      <c r="R70" s="9"/>
      <c r="S70" s="9"/>
      <c r="T70" s="101" t="str">
        <f t="shared" si="14"/>
        <v>Date Error</v>
      </c>
      <c r="U70" s="25">
        <f t="shared" si="4"/>
        <v>0</v>
      </c>
      <c r="V70" s="21">
        <f t="shared" si="5"/>
        <v>0</v>
      </c>
      <c r="W70" s="102" t="str">
        <f t="shared" si="6"/>
        <v>#VALUE!</v>
      </c>
      <c r="X70" s="4">
        <f t="shared" si="7"/>
        <v>0</v>
      </c>
      <c r="Y70" s="4">
        <f>IF('Utility Allowance Tab 2'!N$31&gt;0,'Utility Allowance Tab 2'!N$31,'HUSM Utility Allowance Tab 3 '!C$29)</f>
        <v>0</v>
      </c>
      <c r="Z70" s="4">
        <f>IF('Utility Allowance Tab 2'!O$31&gt;0,'Utility Allowance Tab 2'!O$31,'HUSM Utility Allowance Tab 3 '!D$29)</f>
        <v>0</v>
      </c>
      <c r="AA70" s="4">
        <f>IF('Utility Allowance Tab 2'!P$31&gt;0,'Utility Allowance Tab 2'!P$31,'HUSM Utility Allowance Tab 3 '!E$29)</f>
        <v>0</v>
      </c>
      <c r="AB70" s="4">
        <f>IF('Utility Allowance Tab 2'!Q$31&gt;0,'Utility Allowance Tab 2'!Q$31,'HUSM Utility Allowance Tab 3 '!F$29)</f>
        <v>0</v>
      </c>
      <c r="AC70" s="4">
        <f>IF('Utility Allowance Tab 2'!R$31&gt;0,'Utility Allowance Tab 2'!R$31,'HUSM Utility Allowance Tab 3 '!G$29)</f>
        <v>0</v>
      </c>
      <c r="AD70" s="4">
        <f>IF('Utility Allowance Tab 2'!S$31&gt;0,'Utility Allowance Tab 2'!S$31,'HUSM Utility Allowance Tab 3 '!H$29)</f>
        <v>0</v>
      </c>
    </row>
    <row r="71" spans="1:30" ht="15" customHeight="1" thickBot="1" x14ac:dyDescent="0.3">
      <c r="A71" s="7"/>
      <c r="B71" s="8"/>
      <c r="C71" s="564"/>
      <c r="D71" s="565"/>
      <c r="E71" s="9"/>
      <c r="F71" s="24"/>
      <c r="G71" s="27"/>
      <c r="H71" s="10"/>
      <c r="I71" s="24"/>
      <c r="J71" s="65"/>
      <c r="K71" s="97">
        <f t="shared" si="8"/>
        <v>0</v>
      </c>
      <c r="L71" s="98">
        <f t="shared" si="9"/>
        <v>0</v>
      </c>
      <c r="M71" s="98" t="e">
        <f t="shared" si="10"/>
        <v>#N/A</v>
      </c>
      <c r="N71" s="98" t="e">
        <f t="shared" si="11"/>
        <v>#N/A</v>
      </c>
      <c r="O71" s="98">
        <f t="shared" si="12"/>
        <v>0</v>
      </c>
      <c r="P71" s="99">
        <f t="shared" si="13"/>
        <v>0</v>
      </c>
      <c r="Q71" s="100">
        <f t="shared" si="3"/>
        <v>0</v>
      </c>
      <c r="R71" s="9"/>
      <c r="S71" s="9"/>
      <c r="T71" s="101" t="str">
        <f t="shared" si="14"/>
        <v>Date Error</v>
      </c>
      <c r="U71" s="25">
        <f t="shared" si="4"/>
        <v>0</v>
      </c>
      <c r="V71" s="21">
        <f t="shared" si="5"/>
        <v>0</v>
      </c>
      <c r="W71" s="102" t="str">
        <f t="shared" si="6"/>
        <v>#VALUE!</v>
      </c>
      <c r="X71" s="4">
        <f t="shared" si="7"/>
        <v>0</v>
      </c>
      <c r="Y71" s="4">
        <f>IF('Utility Allowance Tab 2'!N$31&gt;0,'Utility Allowance Tab 2'!N$31,'HUSM Utility Allowance Tab 3 '!C$29)</f>
        <v>0</v>
      </c>
      <c r="Z71" s="4">
        <f>IF('Utility Allowance Tab 2'!O$31&gt;0,'Utility Allowance Tab 2'!O$31,'HUSM Utility Allowance Tab 3 '!D$29)</f>
        <v>0</v>
      </c>
      <c r="AA71" s="4">
        <f>IF('Utility Allowance Tab 2'!P$31&gt;0,'Utility Allowance Tab 2'!P$31,'HUSM Utility Allowance Tab 3 '!E$29)</f>
        <v>0</v>
      </c>
      <c r="AB71" s="4">
        <f>IF('Utility Allowance Tab 2'!Q$31&gt;0,'Utility Allowance Tab 2'!Q$31,'HUSM Utility Allowance Tab 3 '!F$29)</f>
        <v>0</v>
      </c>
      <c r="AC71" s="4">
        <f>IF('Utility Allowance Tab 2'!R$31&gt;0,'Utility Allowance Tab 2'!R$31,'HUSM Utility Allowance Tab 3 '!G$29)</f>
        <v>0</v>
      </c>
      <c r="AD71" s="4">
        <f>IF('Utility Allowance Tab 2'!S$31&gt;0,'Utility Allowance Tab 2'!S$31,'HUSM Utility Allowance Tab 3 '!H$29)</f>
        <v>0</v>
      </c>
    </row>
    <row r="72" spans="1:30" ht="15" customHeight="1" thickBot="1" x14ac:dyDescent="0.3">
      <c r="A72" s="7"/>
      <c r="B72" s="8"/>
      <c r="C72" s="564"/>
      <c r="D72" s="565"/>
      <c r="E72" s="9"/>
      <c r="F72" s="24"/>
      <c r="G72" s="27"/>
      <c r="H72" s="10"/>
      <c r="I72" s="24"/>
      <c r="J72" s="65"/>
      <c r="K72" s="97">
        <f t="shared" si="8"/>
        <v>0</v>
      </c>
      <c r="L72" s="98">
        <f t="shared" si="9"/>
        <v>0</v>
      </c>
      <c r="M72" s="98" t="e">
        <f t="shared" si="10"/>
        <v>#N/A</v>
      </c>
      <c r="N72" s="98" t="e">
        <f t="shared" si="11"/>
        <v>#N/A</v>
      </c>
      <c r="O72" s="98">
        <f t="shared" si="12"/>
        <v>0</v>
      </c>
      <c r="P72" s="99">
        <f t="shared" si="13"/>
        <v>0</v>
      </c>
      <c r="Q72" s="100">
        <f t="shared" si="3"/>
        <v>0</v>
      </c>
      <c r="R72" s="9"/>
      <c r="S72" s="9"/>
      <c r="T72" s="101" t="str">
        <f t="shared" si="14"/>
        <v>Date Error</v>
      </c>
      <c r="U72" s="25">
        <f t="shared" si="4"/>
        <v>0</v>
      </c>
      <c r="V72" s="21">
        <f t="shared" si="5"/>
        <v>0</v>
      </c>
      <c r="W72" s="102" t="str">
        <f t="shared" si="6"/>
        <v>#VALUE!</v>
      </c>
      <c r="X72" s="4">
        <f t="shared" si="7"/>
        <v>0</v>
      </c>
      <c r="Y72" s="4">
        <f>IF('Utility Allowance Tab 2'!N$31&gt;0,'Utility Allowance Tab 2'!N$31,'HUSM Utility Allowance Tab 3 '!C$29)</f>
        <v>0</v>
      </c>
      <c r="Z72" s="4">
        <f>IF('Utility Allowance Tab 2'!O$31&gt;0,'Utility Allowance Tab 2'!O$31,'HUSM Utility Allowance Tab 3 '!D$29)</f>
        <v>0</v>
      </c>
      <c r="AA72" s="4">
        <f>IF('Utility Allowance Tab 2'!P$31&gt;0,'Utility Allowance Tab 2'!P$31,'HUSM Utility Allowance Tab 3 '!E$29)</f>
        <v>0</v>
      </c>
      <c r="AB72" s="4">
        <f>IF('Utility Allowance Tab 2'!Q$31&gt;0,'Utility Allowance Tab 2'!Q$31,'HUSM Utility Allowance Tab 3 '!F$29)</f>
        <v>0</v>
      </c>
      <c r="AC72" s="4">
        <f>IF('Utility Allowance Tab 2'!R$31&gt;0,'Utility Allowance Tab 2'!R$31,'HUSM Utility Allowance Tab 3 '!G$29)</f>
        <v>0</v>
      </c>
      <c r="AD72" s="4">
        <f>IF('Utility Allowance Tab 2'!S$31&gt;0,'Utility Allowance Tab 2'!S$31,'HUSM Utility Allowance Tab 3 '!H$29)</f>
        <v>0</v>
      </c>
    </row>
    <row r="73" spans="1:30" ht="15" customHeight="1" thickBot="1" x14ac:dyDescent="0.3">
      <c r="A73" s="7"/>
      <c r="B73" s="8"/>
      <c r="C73" s="564"/>
      <c r="D73" s="565"/>
      <c r="E73" s="9"/>
      <c r="F73" s="24"/>
      <c r="G73" s="27"/>
      <c r="H73" s="10"/>
      <c r="I73" s="24"/>
      <c r="J73" s="65"/>
      <c r="K73" s="97">
        <f t="shared" si="8"/>
        <v>0</v>
      </c>
      <c r="L73" s="98">
        <f t="shared" si="9"/>
        <v>0</v>
      </c>
      <c r="M73" s="98" t="e">
        <f t="shared" si="10"/>
        <v>#N/A</v>
      </c>
      <c r="N73" s="98" t="e">
        <f t="shared" si="11"/>
        <v>#N/A</v>
      </c>
      <c r="O73" s="98">
        <f t="shared" si="12"/>
        <v>0</v>
      </c>
      <c r="P73" s="99">
        <f t="shared" si="13"/>
        <v>0</v>
      </c>
      <c r="Q73" s="100">
        <f t="shared" si="3"/>
        <v>0</v>
      </c>
      <c r="R73" s="9"/>
      <c r="S73" s="9"/>
      <c r="T73" s="101" t="str">
        <f t="shared" si="14"/>
        <v>Date Error</v>
      </c>
      <c r="U73" s="25">
        <f t="shared" si="4"/>
        <v>0</v>
      </c>
      <c r="V73" s="21">
        <f t="shared" si="5"/>
        <v>0</v>
      </c>
      <c r="W73" s="102" t="str">
        <f t="shared" si="6"/>
        <v>#VALUE!</v>
      </c>
      <c r="X73" s="4">
        <f t="shared" si="7"/>
        <v>0</v>
      </c>
      <c r="Y73" s="4">
        <f>IF('Utility Allowance Tab 2'!N$31&gt;0,'Utility Allowance Tab 2'!N$31,'HUSM Utility Allowance Tab 3 '!C$29)</f>
        <v>0</v>
      </c>
      <c r="Z73" s="4">
        <f>IF('Utility Allowance Tab 2'!O$31&gt;0,'Utility Allowance Tab 2'!O$31,'HUSM Utility Allowance Tab 3 '!D$29)</f>
        <v>0</v>
      </c>
      <c r="AA73" s="4">
        <f>IF('Utility Allowance Tab 2'!P$31&gt;0,'Utility Allowance Tab 2'!P$31,'HUSM Utility Allowance Tab 3 '!E$29)</f>
        <v>0</v>
      </c>
      <c r="AB73" s="4">
        <f>IF('Utility Allowance Tab 2'!Q$31&gt;0,'Utility Allowance Tab 2'!Q$31,'HUSM Utility Allowance Tab 3 '!F$29)</f>
        <v>0</v>
      </c>
      <c r="AC73" s="4">
        <f>IF('Utility Allowance Tab 2'!R$31&gt;0,'Utility Allowance Tab 2'!R$31,'HUSM Utility Allowance Tab 3 '!G$29)</f>
        <v>0</v>
      </c>
      <c r="AD73" s="4">
        <f>IF('Utility Allowance Tab 2'!S$31&gt;0,'Utility Allowance Tab 2'!S$31,'HUSM Utility Allowance Tab 3 '!H$29)</f>
        <v>0</v>
      </c>
    </row>
    <row r="74" spans="1:30" ht="15" customHeight="1" thickBot="1" x14ac:dyDescent="0.3">
      <c r="A74" s="7"/>
      <c r="B74" s="8"/>
      <c r="C74" s="564"/>
      <c r="D74" s="565"/>
      <c r="E74" s="9"/>
      <c r="F74" s="24"/>
      <c r="G74" s="27"/>
      <c r="H74" s="10"/>
      <c r="I74" s="24"/>
      <c r="J74" s="65"/>
      <c r="K74" s="97">
        <f t="shared" si="8"/>
        <v>0</v>
      </c>
      <c r="L74" s="98">
        <f t="shared" si="9"/>
        <v>0</v>
      </c>
      <c r="M74" s="98" t="e">
        <f t="shared" si="10"/>
        <v>#N/A</v>
      </c>
      <c r="N74" s="98" t="e">
        <f t="shared" si="11"/>
        <v>#N/A</v>
      </c>
      <c r="O74" s="98">
        <f t="shared" si="12"/>
        <v>0</v>
      </c>
      <c r="P74" s="99">
        <f t="shared" si="13"/>
        <v>0</v>
      </c>
      <c r="Q74" s="100">
        <f t="shared" si="3"/>
        <v>0</v>
      </c>
      <c r="R74" s="9"/>
      <c r="S74" s="9"/>
      <c r="T74" s="101" t="str">
        <f t="shared" si="14"/>
        <v>Date Error</v>
      </c>
      <c r="U74" s="25">
        <f t="shared" si="4"/>
        <v>0</v>
      </c>
      <c r="V74" s="21">
        <f t="shared" si="5"/>
        <v>0</v>
      </c>
      <c r="W74" s="102" t="str">
        <f t="shared" si="6"/>
        <v>#VALUE!</v>
      </c>
      <c r="X74" s="4">
        <f t="shared" si="7"/>
        <v>0</v>
      </c>
      <c r="Y74" s="4">
        <f>IF('Utility Allowance Tab 2'!N$31&gt;0,'Utility Allowance Tab 2'!N$31,'HUSM Utility Allowance Tab 3 '!C$29)</f>
        <v>0</v>
      </c>
      <c r="Z74" s="4">
        <f>IF('Utility Allowance Tab 2'!O$31&gt;0,'Utility Allowance Tab 2'!O$31,'HUSM Utility Allowance Tab 3 '!D$29)</f>
        <v>0</v>
      </c>
      <c r="AA74" s="4">
        <f>IF('Utility Allowance Tab 2'!P$31&gt;0,'Utility Allowance Tab 2'!P$31,'HUSM Utility Allowance Tab 3 '!E$29)</f>
        <v>0</v>
      </c>
      <c r="AB74" s="4">
        <f>IF('Utility Allowance Tab 2'!Q$31&gt;0,'Utility Allowance Tab 2'!Q$31,'HUSM Utility Allowance Tab 3 '!F$29)</f>
        <v>0</v>
      </c>
      <c r="AC74" s="4">
        <f>IF('Utility Allowance Tab 2'!R$31&gt;0,'Utility Allowance Tab 2'!R$31,'HUSM Utility Allowance Tab 3 '!G$29)</f>
        <v>0</v>
      </c>
      <c r="AD74" s="4">
        <f>IF('Utility Allowance Tab 2'!S$31&gt;0,'Utility Allowance Tab 2'!S$31,'HUSM Utility Allowance Tab 3 '!H$29)</f>
        <v>0</v>
      </c>
    </row>
    <row r="75" spans="1:30" ht="15" customHeight="1" thickBot="1" x14ac:dyDescent="0.3">
      <c r="A75" s="7"/>
      <c r="B75" s="8"/>
      <c r="C75" s="564"/>
      <c r="D75" s="565"/>
      <c r="E75" s="9"/>
      <c r="F75" s="24"/>
      <c r="G75" s="27"/>
      <c r="H75" s="10"/>
      <c r="I75" s="24"/>
      <c r="J75" s="65"/>
      <c r="K75" s="97">
        <f t="shared" si="8"/>
        <v>0</v>
      </c>
      <c r="L75" s="98">
        <f t="shared" si="9"/>
        <v>0</v>
      </c>
      <c r="M75" s="98" t="e">
        <f t="shared" si="10"/>
        <v>#N/A</v>
      </c>
      <c r="N75" s="98" t="e">
        <f t="shared" si="11"/>
        <v>#N/A</v>
      </c>
      <c r="O75" s="98">
        <f t="shared" si="12"/>
        <v>0</v>
      </c>
      <c r="P75" s="99">
        <f t="shared" si="13"/>
        <v>0</v>
      </c>
      <c r="Q75" s="100">
        <f t="shared" si="3"/>
        <v>0</v>
      </c>
      <c r="R75" s="9"/>
      <c r="S75" s="9"/>
      <c r="T75" s="101" t="str">
        <f t="shared" si="14"/>
        <v>Date Error</v>
      </c>
      <c r="U75" s="25">
        <f t="shared" si="4"/>
        <v>0</v>
      </c>
      <c r="V75" s="21">
        <f t="shared" si="5"/>
        <v>0</v>
      </c>
      <c r="W75" s="102" t="str">
        <f t="shared" si="6"/>
        <v>#VALUE!</v>
      </c>
      <c r="X75" s="4">
        <f t="shared" si="7"/>
        <v>0</v>
      </c>
      <c r="Y75" s="4">
        <f>IF('Utility Allowance Tab 2'!N$31&gt;0,'Utility Allowance Tab 2'!N$31,'HUSM Utility Allowance Tab 3 '!C$29)</f>
        <v>0</v>
      </c>
      <c r="Z75" s="4">
        <f>IF('Utility Allowance Tab 2'!O$31&gt;0,'Utility Allowance Tab 2'!O$31,'HUSM Utility Allowance Tab 3 '!D$29)</f>
        <v>0</v>
      </c>
      <c r="AA75" s="4">
        <f>IF('Utility Allowance Tab 2'!P$31&gt;0,'Utility Allowance Tab 2'!P$31,'HUSM Utility Allowance Tab 3 '!E$29)</f>
        <v>0</v>
      </c>
      <c r="AB75" s="4">
        <f>IF('Utility Allowance Tab 2'!Q$31&gt;0,'Utility Allowance Tab 2'!Q$31,'HUSM Utility Allowance Tab 3 '!F$29)</f>
        <v>0</v>
      </c>
      <c r="AC75" s="4">
        <f>IF('Utility Allowance Tab 2'!R$31&gt;0,'Utility Allowance Tab 2'!R$31,'HUSM Utility Allowance Tab 3 '!G$29)</f>
        <v>0</v>
      </c>
      <c r="AD75" s="4">
        <f>IF('Utility Allowance Tab 2'!S$31&gt;0,'Utility Allowance Tab 2'!S$31,'HUSM Utility Allowance Tab 3 '!H$29)</f>
        <v>0</v>
      </c>
    </row>
    <row r="76" spans="1:30" ht="15" customHeight="1" thickBot="1" x14ac:dyDescent="0.3">
      <c r="A76" s="7"/>
      <c r="B76" s="8"/>
      <c r="C76" s="564"/>
      <c r="D76" s="565"/>
      <c r="E76" s="9"/>
      <c r="F76" s="24"/>
      <c r="G76" s="27"/>
      <c r="H76" s="10"/>
      <c r="I76" s="24"/>
      <c r="J76" s="65"/>
      <c r="K76" s="97">
        <f t="shared" si="8"/>
        <v>0</v>
      </c>
      <c r="L76" s="98">
        <f t="shared" si="9"/>
        <v>0</v>
      </c>
      <c r="M76" s="98" t="e">
        <f t="shared" si="10"/>
        <v>#N/A</v>
      </c>
      <c r="N76" s="98" t="e">
        <f t="shared" si="11"/>
        <v>#N/A</v>
      </c>
      <c r="O76" s="98">
        <f t="shared" si="12"/>
        <v>0</v>
      </c>
      <c r="P76" s="99">
        <f t="shared" si="13"/>
        <v>0</v>
      </c>
      <c r="Q76" s="100">
        <f t="shared" si="3"/>
        <v>0</v>
      </c>
      <c r="R76" s="9"/>
      <c r="S76" s="9"/>
      <c r="T76" s="101" t="str">
        <f t="shared" si="14"/>
        <v>Date Error</v>
      </c>
      <c r="U76" s="25">
        <f t="shared" si="4"/>
        <v>0</v>
      </c>
      <c r="V76" s="21">
        <f t="shared" si="5"/>
        <v>0</v>
      </c>
      <c r="W76" s="102" t="str">
        <f t="shared" si="6"/>
        <v>#VALUE!</v>
      </c>
      <c r="X76" s="4">
        <f t="shared" si="7"/>
        <v>0</v>
      </c>
      <c r="Y76" s="4">
        <f>IF('Utility Allowance Tab 2'!N$31&gt;0,'Utility Allowance Tab 2'!N$31,'HUSM Utility Allowance Tab 3 '!C$29)</f>
        <v>0</v>
      </c>
      <c r="Z76" s="4">
        <f>IF('Utility Allowance Tab 2'!O$31&gt;0,'Utility Allowance Tab 2'!O$31,'HUSM Utility Allowance Tab 3 '!D$29)</f>
        <v>0</v>
      </c>
      <c r="AA76" s="4">
        <f>IF('Utility Allowance Tab 2'!P$31&gt;0,'Utility Allowance Tab 2'!P$31,'HUSM Utility Allowance Tab 3 '!E$29)</f>
        <v>0</v>
      </c>
      <c r="AB76" s="4">
        <f>IF('Utility Allowance Tab 2'!Q$31&gt;0,'Utility Allowance Tab 2'!Q$31,'HUSM Utility Allowance Tab 3 '!F$29)</f>
        <v>0</v>
      </c>
      <c r="AC76" s="4">
        <f>IF('Utility Allowance Tab 2'!R$31&gt;0,'Utility Allowance Tab 2'!R$31,'HUSM Utility Allowance Tab 3 '!G$29)</f>
        <v>0</v>
      </c>
      <c r="AD76" s="4">
        <f>IF('Utility Allowance Tab 2'!S$31&gt;0,'Utility Allowance Tab 2'!S$31,'HUSM Utility Allowance Tab 3 '!H$29)</f>
        <v>0</v>
      </c>
    </row>
    <row r="77" spans="1:30" ht="15" customHeight="1" thickBot="1" x14ac:dyDescent="0.3">
      <c r="A77" s="7"/>
      <c r="B77" s="8"/>
      <c r="C77" s="564"/>
      <c r="D77" s="565"/>
      <c r="E77" s="9"/>
      <c r="F77" s="24"/>
      <c r="G77" s="27"/>
      <c r="H77" s="10"/>
      <c r="I77" s="24"/>
      <c r="J77" s="65"/>
      <c r="K77" s="97">
        <f t="shared" si="8"/>
        <v>0</v>
      </c>
      <c r="L77" s="98">
        <f t="shared" si="9"/>
        <v>0</v>
      </c>
      <c r="M77" s="98" t="e">
        <f t="shared" si="10"/>
        <v>#N/A</v>
      </c>
      <c r="N77" s="98" t="e">
        <f t="shared" si="11"/>
        <v>#N/A</v>
      </c>
      <c r="O77" s="98">
        <f t="shared" si="12"/>
        <v>0</v>
      </c>
      <c r="P77" s="99">
        <f t="shared" si="13"/>
        <v>0</v>
      </c>
      <c r="Q77" s="100">
        <f t="shared" si="3"/>
        <v>0</v>
      </c>
      <c r="R77" s="9"/>
      <c r="S77" s="9"/>
      <c r="T77" s="101" t="str">
        <f t="shared" si="14"/>
        <v>Date Error</v>
      </c>
      <c r="U77" s="25">
        <f t="shared" si="4"/>
        <v>0</v>
      </c>
      <c r="V77" s="21">
        <f t="shared" si="5"/>
        <v>0</v>
      </c>
      <c r="W77" s="102" t="str">
        <f t="shared" si="6"/>
        <v>#VALUE!</v>
      </c>
      <c r="X77" s="4">
        <f t="shared" si="7"/>
        <v>0</v>
      </c>
      <c r="Y77" s="4">
        <f>IF('Utility Allowance Tab 2'!N$31&gt;0,'Utility Allowance Tab 2'!N$31,'HUSM Utility Allowance Tab 3 '!C$29)</f>
        <v>0</v>
      </c>
      <c r="Z77" s="4">
        <f>IF('Utility Allowance Tab 2'!O$31&gt;0,'Utility Allowance Tab 2'!O$31,'HUSM Utility Allowance Tab 3 '!D$29)</f>
        <v>0</v>
      </c>
      <c r="AA77" s="4">
        <f>IF('Utility Allowance Tab 2'!P$31&gt;0,'Utility Allowance Tab 2'!P$31,'HUSM Utility Allowance Tab 3 '!E$29)</f>
        <v>0</v>
      </c>
      <c r="AB77" s="4">
        <f>IF('Utility Allowance Tab 2'!Q$31&gt;0,'Utility Allowance Tab 2'!Q$31,'HUSM Utility Allowance Tab 3 '!F$29)</f>
        <v>0</v>
      </c>
      <c r="AC77" s="4">
        <f>IF('Utility Allowance Tab 2'!R$31&gt;0,'Utility Allowance Tab 2'!R$31,'HUSM Utility Allowance Tab 3 '!G$29)</f>
        <v>0</v>
      </c>
      <c r="AD77" s="4">
        <f>IF('Utility Allowance Tab 2'!S$31&gt;0,'Utility Allowance Tab 2'!S$31,'HUSM Utility Allowance Tab 3 '!H$29)</f>
        <v>0</v>
      </c>
    </row>
    <row r="78" spans="1:30" ht="15" customHeight="1" thickBot="1" x14ac:dyDescent="0.3">
      <c r="A78" s="7"/>
      <c r="B78" s="8"/>
      <c r="C78" s="564"/>
      <c r="D78" s="565"/>
      <c r="E78" s="9"/>
      <c r="F78" s="24"/>
      <c r="G78" s="27"/>
      <c r="H78" s="10"/>
      <c r="I78" s="24"/>
      <c r="J78" s="65"/>
      <c r="K78" s="97">
        <f t="shared" si="8"/>
        <v>0</v>
      </c>
      <c r="L78" s="98">
        <f t="shared" si="9"/>
        <v>0</v>
      </c>
      <c r="M78" s="98" t="e">
        <f t="shared" si="10"/>
        <v>#N/A</v>
      </c>
      <c r="N78" s="98" t="e">
        <f t="shared" si="11"/>
        <v>#N/A</v>
      </c>
      <c r="O78" s="98">
        <f t="shared" si="12"/>
        <v>0</v>
      </c>
      <c r="P78" s="99">
        <f t="shared" si="13"/>
        <v>0</v>
      </c>
      <c r="Q78" s="100">
        <f t="shared" si="3"/>
        <v>0</v>
      </c>
      <c r="R78" s="9"/>
      <c r="S78" s="9"/>
      <c r="T78" s="101" t="str">
        <f t="shared" si="14"/>
        <v>Date Error</v>
      </c>
      <c r="U78" s="25">
        <f t="shared" si="4"/>
        <v>0</v>
      </c>
      <c r="V78" s="21">
        <f t="shared" si="5"/>
        <v>0</v>
      </c>
      <c r="W78" s="102" t="str">
        <f t="shared" si="6"/>
        <v>#VALUE!</v>
      </c>
      <c r="X78" s="4">
        <f t="shared" si="7"/>
        <v>0</v>
      </c>
      <c r="Y78" s="4">
        <f>IF('Utility Allowance Tab 2'!N$31&gt;0,'Utility Allowance Tab 2'!N$31,'HUSM Utility Allowance Tab 3 '!C$29)</f>
        <v>0</v>
      </c>
      <c r="Z78" s="4">
        <f>IF('Utility Allowance Tab 2'!O$31&gt;0,'Utility Allowance Tab 2'!O$31,'HUSM Utility Allowance Tab 3 '!D$29)</f>
        <v>0</v>
      </c>
      <c r="AA78" s="4">
        <f>IF('Utility Allowance Tab 2'!P$31&gt;0,'Utility Allowance Tab 2'!P$31,'HUSM Utility Allowance Tab 3 '!E$29)</f>
        <v>0</v>
      </c>
      <c r="AB78" s="4">
        <f>IF('Utility Allowance Tab 2'!Q$31&gt;0,'Utility Allowance Tab 2'!Q$31,'HUSM Utility Allowance Tab 3 '!F$29)</f>
        <v>0</v>
      </c>
      <c r="AC78" s="4">
        <f>IF('Utility Allowance Tab 2'!R$31&gt;0,'Utility Allowance Tab 2'!R$31,'HUSM Utility Allowance Tab 3 '!G$29)</f>
        <v>0</v>
      </c>
      <c r="AD78" s="4">
        <f>IF('Utility Allowance Tab 2'!S$31&gt;0,'Utility Allowance Tab 2'!S$31,'HUSM Utility Allowance Tab 3 '!H$29)</f>
        <v>0</v>
      </c>
    </row>
    <row r="79" spans="1:30" ht="15" customHeight="1" thickBot="1" x14ac:dyDescent="0.3">
      <c r="A79" s="7"/>
      <c r="B79" s="8"/>
      <c r="C79" s="564"/>
      <c r="D79" s="565"/>
      <c r="E79" s="9"/>
      <c r="F79" s="24"/>
      <c r="G79" s="27"/>
      <c r="H79" s="10"/>
      <c r="I79" s="24"/>
      <c r="J79" s="65"/>
      <c r="K79" s="97">
        <f t="shared" si="8"/>
        <v>0</v>
      </c>
      <c r="L79" s="98">
        <f t="shared" si="9"/>
        <v>0</v>
      </c>
      <c r="M79" s="98" t="e">
        <f t="shared" si="10"/>
        <v>#N/A</v>
      </c>
      <c r="N79" s="98" t="e">
        <f t="shared" si="11"/>
        <v>#N/A</v>
      </c>
      <c r="O79" s="98">
        <f t="shared" si="12"/>
        <v>0</v>
      </c>
      <c r="P79" s="99">
        <f t="shared" si="13"/>
        <v>0</v>
      </c>
      <c r="Q79" s="100">
        <f t="shared" si="3"/>
        <v>0</v>
      </c>
      <c r="R79" s="9"/>
      <c r="S79" s="9"/>
      <c r="T79" s="101" t="str">
        <f t="shared" si="14"/>
        <v>Date Error</v>
      </c>
      <c r="U79" s="25">
        <f t="shared" si="4"/>
        <v>0</v>
      </c>
      <c r="V79" s="21">
        <f t="shared" si="5"/>
        <v>0</v>
      </c>
      <c r="W79" s="102" t="str">
        <f t="shared" si="6"/>
        <v>#VALUE!</v>
      </c>
      <c r="X79" s="4">
        <f t="shared" si="7"/>
        <v>0</v>
      </c>
      <c r="Y79" s="4">
        <f>IF('Utility Allowance Tab 2'!N$31&gt;0,'Utility Allowance Tab 2'!N$31,'HUSM Utility Allowance Tab 3 '!C$29)</f>
        <v>0</v>
      </c>
      <c r="Z79" s="4">
        <f>IF('Utility Allowance Tab 2'!O$31&gt;0,'Utility Allowance Tab 2'!O$31,'HUSM Utility Allowance Tab 3 '!D$29)</f>
        <v>0</v>
      </c>
      <c r="AA79" s="4">
        <f>IF('Utility Allowance Tab 2'!P$31&gt;0,'Utility Allowance Tab 2'!P$31,'HUSM Utility Allowance Tab 3 '!E$29)</f>
        <v>0</v>
      </c>
      <c r="AB79" s="4">
        <f>IF('Utility Allowance Tab 2'!Q$31&gt;0,'Utility Allowance Tab 2'!Q$31,'HUSM Utility Allowance Tab 3 '!F$29)</f>
        <v>0</v>
      </c>
      <c r="AC79" s="4">
        <f>IF('Utility Allowance Tab 2'!R$31&gt;0,'Utility Allowance Tab 2'!R$31,'HUSM Utility Allowance Tab 3 '!G$29)</f>
        <v>0</v>
      </c>
      <c r="AD79" s="4">
        <f>IF('Utility Allowance Tab 2'!S$31&gt;0,'Utility Allowance Tab 2'!S$31,'HUSM Utility Allowance Tab 3 '!H$29)</f>
        <v>0</v>
      </c>
    </row>
    <row r="80" spans="1:30" ht="15" customHeight="1" thickBot="1" x14ac:dyDescent="0.3">
      <c r="A80" s="7"/>
      <c r="B80" s="8"/>
      <c r="C80" s="564"/>
      <c r="D80" s="565"/>
      <c r="E80" s="9"/>
      <c r="F80" s="24"/>
      <c r="G80" s="27"/>
      <c r="H80" s="10"/>
      <c r="I80" s="24"/>
      <c r="J80" s="65"/>
      <c r="K80" s="97">
        <f t="shared" si="8"/>
        <v>0</v>
      </c>
      <c r="L80" s="98">
        <f t="shared" si="9"/>
        <v>0</v>
      </c>
      <c r="M80" s="98" t="e">
        <f t="shared" si="10"/>
        <v>#N/A</v>
      </c>
      <c r="N80" s="98" t="e">
        <f t="shared" si="11"/>
        <v>#N/A</v>
      </c>
      <c r="O80" s="98">
        <f t="shared" si="12"/>
        <v>0</v>
      </c>
      <c r="P80" s="99">
        <f t="shared" si="13"/>
        <v>0</v>
      </c>
      <c r="Q80" s="100">
        <f t="shared" si="3"/>
        <v>0</v>
      </c>
      <c r="R80" s="9"/>
      <c r="S80" s="9"/>
      <c r="T80" s="101" t="str">
        <f t="shared" si="14"/>
        <v>Date Error</v>
      </c>
      <c r="U80" s="25">
        <f t="shared" si="4"/>
        <v>0</v>
      </c>
      <c r="V80" s="21">
        <f t="shared" si="5"/>
        <v>0</v>
      </c>
      <c r="W80" s="102" t="str">
        <f t="shared" si="6"/>
        <v>#VALUE!</v>
      </c>
      <c r="X80" s="4">
        <f t="shared" si="7"/>
        <v>0</v>
      </c>
      <c r="Y80" s="4">
        <f>IF('Utility Allowance Tab 2'!N$31&gt;0,'Utility Allowance Tab 2'!N$31,'HUSM Utility Allowance Tab 3 '!C$29)</f>
        <v>0</v>
      </c>
      <c r="Z80" s="4">
        <f>IF('Utility Allowance Tab 2'!O$31&gt;0,'Utility Allowance Tab 2'!O$31,'HUSM Utility Allowance Tab 3 '!D$29)</f>
        <v>0</v>
      </c>
      <c r="AA80" s="4">
        <f>IF('Utility Allowance Tab 2'!P$31&gt;0,'Utility Allowance Tab 2'!P$31,'HUSM Utility Allowance Tab 3 '!E$29)</f>
        <v>0</v>
      </c>
      <c r="AB80" s="4">
        <f>IF('Utility Allowance Tab 2'!Q$31&gt;0,'Utility Allowance Tab 2'!Q$31,'HUSM Utility Allowance Tab 3 '!F$29)</f>
        <v>0</v>
      </c>
      <c r="AC80" s="4">
        <f>IF('Utility Allowance Tab 2'!R$31&gt;0,'Utility Allowance Tab 2'!R$31,'HUSM Utility Allowance Tab 3 '!G$29)</f>
        <v>0</v>
      </c>
      <c r="AD80" s="4">
        <f>IF('Utility Allowance Tab 2'!S$31&gt;0,'Utility Allowance Tab 2'!S$31,'HUSM Utility Allowance Tab 3 '!H$29)</f>
        <v>0</v>
      </c>
    </row>
    <row r="81" spans="1:25" x14ac:dyDescent="0.25">
      <c r="F81" s="163"/>
      <c r="H81" s="103"/>
    </row>
    <row r="82" spans="1:25" x14ac:dyDescent="0.25">
      <c r="F82" s="163"/>
      <c r="H82" s="103"/>
    </row>
    <row r="83" spans="1:25" x14ac:dyDescent="0.25">
      <c r="F83" s="163"/>
      <c r="H83" s="103"/>
    </row>
    <row r="84" spans="1:25" x14ac:dyDescent="0.25">
      <c r="F84" s="163"/>
    </row>
    <row r="85" spans="1:25" x14ac:dyDescent="0.25">
      <c r="F85" s="163"/>
    </row>
    <row r="86" spans="1:25" x14ac:dyDescent="0.25">
      <c r="F86" s="163"/>
    </row>
    <row r="87" spans="1:25" x14ac:dyDescent="0.25">
      <c r="F87" s="163"/>
    </row>
    <row r="88" spans="1:25" x14ac:dyDescent="0.25">
      <c r="F88" s="163"/>
    </row>
    <row r="89" spans="1:25" x14ac:dyDescent="0.25">
      <c r="F89" s="163"/>
    </row>
    <row r="90" spans="1:25" ht="14.4" x14ac:dyDescent="0.3">
      <c r="A90"/>
      <c r="F90" s="163"/>
    </row>
    <row r="91" spans="1:25" ht="14.4" x14ac:dyDescent="0.3">
      <c r="A91"/>
      <c r="B91"/>
      <c r="D91" s="1"/>
      <c r="F91" s="164"/>
      <c r="G91" s="1"/>
      <c r="H91"/>
      <c r="I91"/>
      <c r="J91"/>
      <c r="K91"/>
      <c r="L91"/>
      <c r="M91"/>
      <c r="N91"/>
      <c r="O91"/>
      <c r="P91"/>
      <c r="Q91"/>
      <c r="R91"/>
      <c r="S91"/>
      <c r="T91"/>
      <c r="U91"/>
      <c r="V91"/>
      <c r="W91"/>
      <c r="X91"/>
      <c r="Y91"/>
    </row>
    <row r="92" spans="1:25" x14ac:dyDescent="0.25">
      <c r="D92" s="1"/>
      <c r="F92" s="164"/>
      <c r="G92" s="1"/>
    </row>
    <row r="93" spans="1:25" ht="14.4" x14ac:dyDescent="0.3">
      <c r="D93" s="1"/>
      <c r="F93" s="164"/>
      <c r="G93" s="1"/>
      <c r="H93"/>
      <c r="I93"/>
      <c r="J93"/>
      <c r="K93"/>
      <c r="L93"/>
      <c r="M93"/>
      <c r="N93"/>
      <c r="O93"/>
      <c r="P93"/>
    </row>
    <row r="94" spans="1:25" ht="14.4" x14ac:dyDescent="0.3">
      <c r="D94" s="1"/>
      <c r="F94" s="164"/>
      <c r="G94" s="1"/>
      <c r="H94"/>
      <c r="I94"/>
      <c r="J94"/>
      <c r="K94"/>
      <c r="L94"/>
      <c r="M94"/>
      <c r="N94"/>
      <c r="O94"/>
      <c r="P94"/>
    </row>
    <row r="95" spans="1:25" x14ac:dyDescent="0.25">
      <c r="D95" s="1"/>
      <c r="F95" s="164"/>
      <c r="G95" s="1"/>
    </row>
    <row r="96" spans="1:25" x14ac:dyDescent="0.25">
      <c r="D96" s="1"/>
      <c r="F96" s="164"/>
      <c r="G96" s="1"/>
    </row>
    <row r="97" spans="1:25" x14ac:dyDescent="0.25">
      <c r="D97" s="1"/>
      <c r="F97" s="164"/>
      <c r="G97" s="1"/>
    </row>
    <row r="98" spans="1:25" x14ac:dyDescent="0.25">
      <c r="D98" s="1"/>
      <c r="F98" s="164"/>
      <c r="G98" s="1"/>
    </row>
    <row r="99" spans="1:25" ht="14.4" x14ac:dyDescent="0.3">
      <c r="A99" s="104"/>
      <c r="B99" s="104"/>
      <c r="D99" s="1"/>
      <c r="F99" s="164"/>
      <c r="G99" s="1"/>
      <c r="H99" s="104"/>
      <c r="I99" s="104"/>
      <c r="J99" s="104"/>
      <c r="K99" s="104"/>
      <c r="L99" s="104"/>
      <c r="M99" s="104"/>
      <c r="N99" s="104"/>
      <c r="O99" s="104"/>
      <c r="P99" s="104"/>
      <c r="Q99" s="104"/>
      <c r="R99" s="104"/>
      <c r="S99" s="104"/>
      <c r="T99" s="104"/>
      <c r="U99" s="104"/>
      <c r="V99" s="104"/>
      <c r="W99" s="104"/>
      <c r="X99" s="104"/>
      <c r="Y99" s="104"/>
    </row>
    <row r="100" spans="1:25" customFormat="1" ht="14.4" x14ac:dyDescent="0.3">
      <c r="F100" s="165"/>
    </row>
    <row r="101" spans="1:25" x14ac:dyDescent="0.25">
      <c r="F101" s="163"/>
    </row>
    <row r="102" spans="1:25" x14ac:dyDescent="0.25">
      <c r="F102" s="163"/>
    </row>
    <row r="103" spans="1:25" ht="14.4" x14ac:dyDescent="0.3">
      <c r="F103" s="163"/>
      <c r="G103" s="104"/>
      <c r="H103" s="104"/>
      <c r="I103" s="104"/>
      <c r="J103" s="104"/>
      <c r="K103" s="104"/>
      <c r="L103" s="104"/>
      <c r="M103" s="104"/>
      <c r="N103" s="104"/>
      <c r="O103" s="104"/>
      <c r="P103" s="104"/>
    </row>
    <row r="104" spans="1:25" ht="14.4" x14ac:dyDescent="0.3">
      <c r="F104" s="163"/>
      <c r="G104"/>
      <c r="H104"/>
      <c r="I104"/>
      <c r="J104"/>
      <c r="K104"/>
      <c r="L104"/>
      <c r="M104"/>
      <c r="N104"/>
      <c r="O104"/>
      <c r="P104"/>
    </row>
    <row r="105" spans="1:25" x14ac:dyDescent="0.25">
      <c r="F105" s="163"/>
    </row>
    <row r="106" spans="1:25" x14ac:dyDescent="0.25">
      <c r="F106" s="163"/>
    </row>
    <row r="107" spans="1:25" x14ac:dyDescent="0.25">
      <c r="F107" s="163"/>
    </row>
    <row r="108" spans="1:25" x14ac:dyDescent="0.25">
      <c r="F108" s="163"/>
    </row>
    <row r="109" spans="1:25" x14ac:dyDescent="0.25">
      <c r="F109" s="163"/>
    </row>
    <row r="110" spans="1:25" x14ac:dyDescent="0.25">
      <c r="F110" s="163"/>
    </row>
    <row r="111" spans="1:25" x14ac:dyDescent="0.25">
      <c r="F111" s="163"/>
    </row>
    <row r="112" spans="1:25" x14ac:dyDescent="0.25">
      <c r="F112" s="163"/>
    </row>
    <row r="113" spans="6:6" x14ac:dyDescent="0.25">
      <c r="F113" s="163"/>
    </row>
    <row r="114" spans="6:6" x14ac:dyDescent="0.25">
      <c r="F114" s="163"/>
    </row>
    <row r="115" spans="6:6" x14ac:dyDescent="0.25">
      <c r="F115" s="163"/>
    </row>
    <row r="116" spans="6:6" x14ac:dyDescent="0.25">
      <c r="F116" s="163"/>
    </row>
    <row r="117" spans="6:6" x14ac:dyDescent="0.25">
      <c r="F117" s="163"/>
    </row>
    <row r="118" spans="6:6" x14ac:dyDescent="0.25">
      <c r="F118" s="163"/>
    </row>
    <row r="119" spans="6:6" x14ac:dyDescent="0.25">
      <c r="F119" s="163"/>
    </row>
    <row r="120" spans="6:6" x14ac:dyDescent="0.25">
      <c r="F120" s="163"/>
    </row>
    <row r="121" spans="6:6" x14ac:dyDescent="0.25">
      <c r="F121" s="163"/>
    </row>
    <row r="122" spans="6:6" x14ac:dyDescent="0.25">
      <c r="F122" s="163"/>
    </row>
    <row r="123" spans="6:6" x14ac:dyDescent="0.25">
      <c r="F123" s="163"/>
    </row>
    <row r="124" spans="6:6" x14ac:dyDescent="0.25">
      <c r="F124" s="163"/>
    </row>
    <row r="125" spans="6:6" x14ac:dyDescent="0.25">
      <c r="F125" s="163"/>
    </row>
    <row r="126" spans="6:6" x14ac:dyDescent="0.25">
      <c r="F126" s="163"/>
    </row>
    <row r="127" spans="6:6" x14ac:dyDescent="0.25">
      <c r="F127" s="163"/>
    </row>
    <row r="128" spans="6:6" x14ac:dyDescent="0.25">
      <c r="F128" s="163"/>
    </row>
    <row r="129" spans="6:6" x14ac:dyDescent="0.25">
      <c r="F129" s="163"/>
    </row>
    <row r="130" spans="6:6" x14ac:dyDescent="0.25">
      <c r="F130" s="163"/>
    </row>
    <row r="131" spans="6:6" x14ac:dyDescent="0.25">
      <c r="F131" s="163"/>
    </row>
    <row r="132" spans="6:6" x14ac:dyDescent="0.25">
      <c r="F132" s="163"/>
    </row>
    <row r="133" spans="6:6" x14ac:dyDescent="0.25">
      <c r="F133" s="163"/>
    </row>
    <row r="134" spans="6:6" x14ac:dyDescent="0.25">
      <c r="F134" s="163"/>
    </row>
    <row r="135" spans="6:6" x14ac:dyDescent="0.25">
      <c r="F135" s="163"/>
    </row>
    <row r="136" spans="6:6" x14ac:dyDescent="0.25">
      <c r="F136" s="163"/>
    </row>
    <row r="137" spans="6:6" x14ac:dyDescent="0.25">
      <c r="F137" s="163"/>
    </row>
    <row r="138" spans="6:6" x14ac:dyDescent="0.25">
      <c r="F138" s="163"/>
    </row>
    <row r="139" spans="6:6" x14ac:dyDescent="0.25">
      <c r="F139" s="163"/>
    </row>
    <row r="140" spans="6:6" x14ac:dyDescent="0.25">
      <c r="F140" s="163"/>
    </row>
    <row r="141" spans="6:6" x14ac:dyDescent="0.25">
      <c r="F141" s="163"/>
    </row>
    <row r="142" spans="6:6" x14ac:dyDescent="0.25">
      <c r="F142" s="163"/>
    </row>
    <row r="143" spans="6:6" x14ac:dyDescent="0.25">
      <c r="F143" s="163"/>
    </row>
    <row r="144" spans="6:6" x14ac:dyDescent="0.25">
      <c r="F144" s="163"/>
    </row>
    <row r="145" spans="6:6" x14ac:dyDescent="0.25">
      <c r="F145" s="163"/>
    </row>
    <row r="146" spans="6:6" x14ac:dyDescent="0.25">
      <c r="F146" s="163"/>
    </row>
    <row r="147" spans="6:6" x14ac:dyDescent="0.25">
      <c r="F147" s="163"/>
    </row>
    <row r="148" spans="6:6" x14ac:dyDescent="0.25">
      <c r="F148" s="163"/>
    </row>
    <row r="149" spans="6:6" x14ac:dyDescent="0.25">
      <c r="F149" s="163"/>
    </row>
    <row r="150" spans="6:6" x14ac:dyDescent="0.25">
      <c r="F150" s="163"/>
    </row>
    <row r="151" spans="6:6" x14ac:dyDescent="0.25">
      <c r="F151" s="163"/>
    </row>
    <row r="152" spans="6:6" x14ac:dyDescent="0.25">
      <c r="F152" s="163"/>
    </row>
    <row r="153" spans="6:6" x14ac:dyDescent="0.25">
      <c r="F153" s="163"/>
    </row>
    <row r="154" spans="6:6" x14ac:dyDescent="0.25">
      <c r="F154" s="163"/>
    </row>
    <row r="155" spans="6:6" x14ac:dyDescent="0.25">
      <c r="F155" s="163"/>
    </row>
    <row r="156" spans="6:6" x14ac:dyDescent="0.25">
      <c r="F156" s="163"/>
    </row>
    <row r="157" spans="6:6" x14ac:dyDescent="0.25">
      <c r="F157" s="163"/>
    </row>
    <row r="158" spans="6:6" x14ac:dyDescent="0.25">
      <c r="F158" s="163"/>
    </row>
    <row r="159" spans="6:6" x14ac:dyDescent="0.25">
      <c r="F159" s="163"/>
    </row>
    <row r="160" spans="6:6" x14ac:dyDescent="0.25">
      <c r="F160" s="163"/>
    </row>
    <row r="161" spans="6:6" x14ac:dyDescent="0.25">
      <c r="F161" s="163"/>
    </row>
    <row r="162" spans="6:6" x14ac:dyDescent="0.25">
      <c r="F162" s="163"/>
    </row>
    <row r="163" spans="6:6" x14ac:dyDescent="0.25">
      <c r="F163" s="163"/>
    </row>
    <row r="164" spans="6:6" x14ac:dyDescent="0.25">
      <c r="F164" s="163"/>
    </row>
    <row r="165" spans="6:6" x14ac:dyDescent="0.25">
      <c r="F165" s="163"/>
    </row>
    <row r="166" spans="6:6" x14ac:dyDescent="0.25">
      <c r="F166" s="163"/>
    </row>
    <row r="167" spans="6:6" x14ac:dyDescent="0.25">
      <c r="F167" s="163"/>
    </row>
    <row r="168" spans="6:6" x14ac:dyDescent="0.25">
      <c r="F168" s="163"/>
    </row>
    <row r="169" spans="6:6" x14ac:dyDescent="0.25">
      <c r="F169" s="163"/>
    </row>
    <row r="170" spans="6:6" x14ac:dyDescent="0.25">
      <c r="F170" s="163"/>
    </row>
    <row r="171" spans="6:6" x14ac:dyDescent="0.25">
      <c r="F171" s="163"/>
    </row>
    <row r="172" spans="6:6" x14ac:dyDescent="0.25">
      <c r="F172" s="163"/>
    </row>
    <row r="173" spans="6:6" x14ac:dyDescent="0.25">
      <c r="F173" s="163"/>
    </row>
    <row r="174" spans="6:6" x14ac:dyDescent="0.25">
      <c r="F174" s="163"/>
    </row>
    <row r="175" spans="6:6" x14ac:dyDescent="0.25">
      <c r="F175" s="163"/>
    </row>
    <row r="176" spans="6:6" x14ac:dyDescent="0.25">
      <c r="F176" s="163"/>
    </row>
    <row r="177" spans="6:6" x14ac:dyDescent="0.25">
      <c r="F177" s="163"/>
    </row>
    <row r="178" spans="6:6" x14ac:dyDescent="0.25">
      <c r="F178" s="163"/>
    </row>
    <row r="179" spans="6:6" x14ac:dyDescent="0.25">
      <c r="F179" s="163"/>
    </row>
    <row r="180" spans="6:6" x14ac:dyDescent="0.25">
      <c r="F180" s="163"/>
    </row>
    <row r="181" spans="6:6" x14ac:dyDescent="0.25">
      <c r="F181" s="163"/>
    </row>
    <row r="182" spans="6:6" x14ac:dyDescent="0.25">
      <c r="F182" s="163"/>
    </row>
    <row r="183" spans="6:6" x14ac:dyDescent="0.25">
      <c r="F183" s="163"/>
    </row>
    <row r="184" spans="6:6" x14ac:dyDescent="0.25">
      <c r="F184" s="163"/>
    </row>
    <row r="185" spans="6:6" x14ac:dyDescent="0.25">
      <c r="F185" s="163"/>
    </row>
    <row r="186" spans="6:6" x14ac:dyDescent="0.25">
      <c r="F186" s="163"/>
    </row>
    <row r="187" spans="6:6" x14ac:dyDescent="0.25">
      <c r="F187" s="163"/>
    </row>
    <row r="188" spans="6:6" x14ac:dyDescent="0.25">
      <c r="F188" s="163"/>
    </row>
    <row r="189" spans="6:6" x14ac:dyDescent="0.25">
      <c r="F189" s="163"/>
    </row>
    <row r="190" spans="6:6" x14ac:dyDescent="0.25">
      <c r="F190" s="163"/>
    </row>
    <row r="191" spans="6:6" x14ac:dyDescent="0.25">
      <c r="F191" s="163"/>
    </row>
    <row r="192" spans="6:6" x14ac:dyDescent="0.25">
      <c r="F192" s="163"/>
    </row>
    <row r="193" spans="6:6" x14ac:dyDescent="0.25">
      <c r="F193" s="163"/>
    </row>
    <row r="194" spans="6:6" x14ac:dyDescent="0.25">
      <c r="F194" s="163"/>
    </row>
    <row r="195" spans="6:6" x14ac:dyDescent="0.25">
      <c r="F195" s="163"/>
    </row>
    <row r="196" spans="6:6" x14ac:dyDescent="0.25">
      <c r="F196" s="163"/>
    </row>
    <row r="197" spans="6:6" x14ac:dyDescent="0.25">
      <c r="F197" s="163"/>
    </row>
    <row r="198" spans="6:6" x14ac:dyDescent="0.25">
      <c r="F198" s="163"/>
    </row>
    <row r="199" spans="6:6" x14ac:dyDescent="0.25">
      <c r="F199" s="163"/>
    </row>
    <row r="200" spans="6:6" x14ac:dyDescent="0.25">
      <c r="F200" s="163"/>
    </row>
    <row r="201" spans="6:6" x14ac:dyDescent="0.25">
      <c r="F201" s="163"/>
    </row>
    <row r="202" spans="6:6" x14ac:dyDescent="0.25">
      <c r="F202" s="163"/>
    </row>
    <row r="203" spans="6:6" x14ac:dyDescent="0.25">
      <c r="F203" s="163"/>
    </row>
    <row r="204" spans="6:6" x14ac:dyDescent="0.25">
      <c r="F204" s="163"/>
    </row>
    <row r="205" spans="6:6" x14ac:dyDescent="0.25">
      <c r="F205" s="163"/>
    </row>
    <row r="206" spans="6:6" x14ac:dyDescent="0.25">
      <c r="F206" s="163"/>
    </row>
    <row r="207" spans="6:6" x14ac:dyDescent="0.25">
      <c r="F207" s="163"/>
    </row>
    <row r="208" spans="6:6" x14ac:dyDescent="0.25">
      <c r="F208" s="163"/>
    </row>
    <row r="209" spans="6:6" x14ac:dyDescent="0.25">
      <c r="F209" s="163"/>
    </row>
    <row r="210" spans="6:6" x14ac:dyDescent="0.25">
      <c r="F210" s="163"/>
    </row>
    <row r="211" spans="6:6" x14ac:dyDescent="0.25">
      <c r="F211" s="163"/>
    </row>
    <row r="212" spans="6:6" x14ac:dyDescent="0.25">
      <c r="F212" s="163"/>
    </row>
    <row r="213" spans="6:6" x14ac:dyDescent="0.25">
      <c r="F213" s="163"/>
    </row>
    <row r="214" spans="6:6" x14ac:dyDescent="0.25">
      <c r="F214" s="163"/>
    </row>
    <row r="215" spans="6:6" x14ac:dyDescent="0.25">
      <c r="F215" s="163"/>
    </row>
    <row r="216" spans="6:6" x14ac:dyDescent="0.25">
      <c r="F216" s="163"/>
    </row>
    <row r="217" spans="6:6" x14ac:dyDescent="0.25">
      <c r="F217" s="163"/>
    </row>
    <row r="218" spans="6:6" x14ac:dyDescent="0.25">
      <c r="F218" s="163"/>
    </row>
    <row r="219" spans="6:6" x14ac:dyDescent="0.25">
      <c r="F219" s="163"/>
    </row>
    <row r="220" spans="6:6" x14ac:dyDescent="0.25">
      <c r="F220" s="163"/>
    </row>
    <row r="221" spans="6:6" x14ac:dyDescent="0.25">
      <c r="F221" s="163"/>
    </row>
    <row r="222" spans="6:6" x14ac:dyDescent="0.25">
      <c r="F222" s="163"/>
    </row>
    <row r="223" spans="6:6" x14ac:dyDescent="0.25">
      <c r="F223" s="163"/>
    </row>
    <row r="224" spans="6:6" x14ac:dyDescent="0.25">
      <c r="F224" s="163"/>
    </row>
    <row r="225" spans="6:6" x14ac:dyDescent="0.25">
      <c r="F225" s="163"/>
    </row>
    <row r="226" spans="6:6" x14ac:dyDescent="0.25">
      <c r="F226" s="163"/>
    </row>
    <row r="227" spans="6:6" x14ac:dyDescent="0.25">
      <c r="F227" s="163"/>
    </row>
    <row r="228" spans="6:6" x14ac:dyDescent="0.25">
      <c r="F228" s="163"/>
    </row>
    <row r="229" spans="6:6" x14ac:dyDescent="0.25">
      <c r="F229" s="163"/>
    </row>
    <row r="230" spans="6:6" x14ac:dyDescent="0.25">
      <c r="F230" s="163"/>
    </row>
    <row r="231" spans="6:6" x14ac:dyDescent="0.25">
      <c r="F231" s="163"/>
    </row>
    <row r="232" spans="6:6" x14ac:dyDescent="0.25">
      <c r="F232" s="163"/>
    </row>
    <row r="233" spans="6:6" x14ac:dyDescent="0.25">
      <c r="F233" s="163"/>
    </row>
    <row r="234" spans="6:6" x14ac:dyDescent="0.25">
      <c r="F234" s="163"/>
    </row>
    <row r="235" spans="6:6" x14ac:dyDescent="0.25">
      <c r="F235" s="163"/>
    </row>
    <row r="236" spans="6:6" x14ac:dyDescent="0.25">
      <c r="F236" s="163"/>
    </row>
    <row r="237" spans="6:6" x14ac:dyDescent="0.25">
      <c r="F237" s="163"/>
    </row>
    <row r="238" spans="6:6" x14ac:dyDescent="0.25">
      <c r="F238" s="163"/>
    </row>
    <row r="239" spans="6:6" x14ac:dyDescent="0.25">
      <c r="F239" s="163"/>
    </row>
    <row r="240" spans="6:6" x14ac:dyDescent="0.25">
      <c r="F240" s="163"/>
    </row>
    <row r="241" spans="6:6" x14ac:dyDescent="0.25">
      <c r="F241" s="163"/>
    </row>
    <row r="242" spans="6:6" x14ac:dyDescent="0.25">
      <c r="F242" s="163"/>
    </row>
    <row r="243" spans="6:6" x14ac:dyDescent="0.25">
      <c r="F243" s="163"/>
    </row>
    <row r="244" spans="6:6" x14ac:dyDescent="0.25">
      <c r="F244" s="163"/>
    </row>
    <row r="245" spans="6:6" x14ac:dyDescent="0.25">
      <c r="F245" s="163"/>
    </row>
    <row r="246" spans="6:6" x14ac:dyDescent="0.25">
      <c r="F246" s="163"/>
    </row>
    <row r="247" spans="6:6" x14ac:dyDescent="0.25">
      <c r="F247" s="163"/>
    </row>
    <row r="248" spans="6:6" x14ac:dyDescent="0.25">
      <c r="F248" s="163"/>
    </row>
    <row r="249" spans="6:6" x14ac:dyDescent="0.25">
      <c r="F249" s="163"/>
    </row>
    <row r="250" spans="6:6" x14ac:dyDescent="0.25">
      <c r="F250" s="163"/>
    </row>
    <row r="251" spans="6:6" x14ac:dyDescent="0.25">
      <c r="F251" s="163"/>
    </row>
    <row r="252" spans="6:6" x14ac:dyDescent="0.25">
      <c r="F252" s="163"/>
    </row>
    <row r="253" spans="6:6" x14ac:dyDescent="0.25">
      <c r="F253" s="163"/>
    </row>
    <row r="254" spans="6:6" x14ac:dyDescent="0.25">
      <c r="F254" s="163"/>
    </row>
    <row r="255" spans="6:6" x14ac:dyDescent="0.25">
      <c r="F255" s="163"/>
    </row>
    <row r="256" spans="6:6" x14ac:dyDescent="0.25">
      <c r="F256" s="163"/>
    </row>
    <row r="257" spans="6:6" x14ac:dyDescent="0.25">
      <c r="F257" s="163"/>
    </row>
    <row r="258" spans="6:6" x14ac:dyDescent="0.25">
      <c r="F258" s="163"/>
    </row>
    <row r="259" spans="6:6" x14ac:dyDescent="0.25">
      <c r="F259" s="163"/>
    </row>
    <row r="260" spans="6:6" x14ac:dyDescent="0.25">
      <c r="F260" s="163"/>
    </row>
    <row r="261" spans="6:6" x14ac:dyDescent="0.25">
      <c r="F261" s="163"/>
    </row>
    <row r="262" spans="6:6" x14ac:dyDescent="0.25">
      <c r="F262" s="163"/>
    </row>
    <row r="263" spans="6:6" x14ac:dyDescent="0.25">
      <c r="F263" s="163"/>
    </row>
    <row r="264" spans="6:6" x14ac:dyDescent="0.25">
      <c r="F264" s="163"/>
    </row>
    <row r="265" spans="6:6" x14ac:dyDescent="0.25">
      <c r="F265" s="163"/>
    </row>
    <row r="266" spans="6:6" x14ac:dyDescent="0.25">
      <c r="F266" s="163"/>
    </row>
    <row r="267" spans="6:6" x14ac:dyDescent="0.25">
      <c r="F267" s="163"/>
    </row>
    <row r="268" spans="6:6" x14ac:dyDescent="0.25">
      <c r="F268" s="163"/>
    </row>
    <row r="269" spans="6:6" x14ac:dyDescent="0.25">
      <c r="F269" s="163"/>
    </row>
    <row r="270" spans="6:6" x14ac:dyDescent="0.25">
      <c r="F270" s="163"/>
    </row>
    <row r="271" spans="6:6" x14ac:dyDescent="0.25">
      <c r="F271" s="163"/>
    </row>
    <row r="272" spans="6:6" x14ac:dyDescent="0.25">
      <c r="F272" s="163"/>
    </row>
    <row r="273" spans="6:6" x14ac:dyDescent="0.25">
      <c r="F273" s="163"/>
    </row>
    <row r="274" spans="6:6" x14ac:dyDescent="0.25">
      <c r="F274" s="163"/>
    </row>
    <row r="275" spans="6:6" x14ac:dyDescent="0.25">
      <c r="F275" s="163"/>
    </row>
    <row r="276" spans="6:6" x14ac:dyDescent="0.25">
      <c r="F276" s="163"/>
    </row>
    <row r="277" spans="6:6" x14ac:dyDescent="0.25">
      <c r="F277" s="163"/>
    </row>
    <row r="278" spans="6:6" x14ac:dyDescent="0.25">
      <c r="F278" s="163"/>
    </row>
    <row r="279" spans="6:6" x14ac:dyDescent="0.25">
      <c r="F279" s="163"/>
    </row>
    <row r="280" spans="6:6" x14ac:dyDescent="0.25">
      <c r="F280" s="163"/>
    </row>
    <row r="281" spans="6:6" x14ac:dyDescent="0.25">
      <c r="F281" s="163"/>
    </row>
    <row r="282" spans="6:6" x14ac:dyDescent="0.25">
      <c r="F282" s="163"/>
    </row>
    <row r="283" spans="6:6" x14ac:dyDescent="0.25">
      <c r="F283" s="163"/>
    </row>
    <row r="284" spans="6:6" x14ac:dyDescent="0.25">
      <c r="F284" s="163"/>
    </row>
    <row r="285" spans="6:6" x14ac:dyDescent="0.25">
      <c r="F285" s="163"/>
    </row>
    <row r="286" spans="6:6" x14ac:dyDescent="0.25">
      <c r="F286" s="163"/>
    </row>
    <row r="287" spans="6:6" x14ac:dyDescent="0.25">
      <c r="F287" s="163"/>
    </row>
    <row r="288" spans="6:6" x14ac:dyDescent="0.25">
      <c r="F288" s="163"/>
    </row>
    <row r="289" spans="6:6" x14ac:dyDescent="0.25">
      <c r="F289" s="163"/>
    </row>
    <row r="290" spans="6:6" x14ac:dyDescent="0.25">
      <c r="F290" s="163"/>
    </row>
    <row r="291" spans="6:6" x14ac:dyDescent="0.25">
      <c r="F291" s="163"/>
    </row>
    <row r="292" spans="6:6" x14ac:dyDescent="0.25">
      <c r="F292" s="163"/>
    </row>
    <row r="293" spans="6:6" x14ac:dyDescent="0.25">
      <c r="F293" s="163"/>
    </row>
    <row r="294" spans="6:6" x14ac:dyDescent="0.25">
      <c r="F294" s="163"/>
    </row>
    <row r="295" spans="6:6" x14ac:dyDescent="0.25">
      <c r="F295" s="163"/>
    </row>
    <row r="296" spans="6:6" x14ac:dyDescent="0.25">
      <c r="F296" s="163"/>
    </row>
    <row r="297" spans="6:6" x14ac:dyDescent="0.25">
      <c r="F297" s="163"/>
    </row>
    <row r="298" spans="6:6" x14ac:dyDescent="0.25">
      <c r="F298" s="163"/>
    </row>
    <row r="299" spans="6:6" x14ac:dyDescent="0.25">
      <c r="F299" s="163"/>
    </row>
    <row r="300" spans="6:6" x14ac:dyDescent="0.25">
      <c r="F300" s="163"/>
    </row>
    <row r="301" spans="6:6" x14ac:dyDescent="0.25">
      <c r="F301" s="163"/>
    </row>
    <row r="302" spans="6:6" x14ac:dyDescent="0.25">
      <c r="F302" s="163"/>
    </row>
    <row r="303" spans="6:6" x14ac:dyDescent="0.25">
      <c r="F303" s="163"/>
    </row>
    <row r="304" spans="6:6" x14ac:dyDescent="0.25">
      <c r="F304" s="163"/>
    </row>
    <row r="305" spans="6:6" x14ac:dyDescent="0.25">
      <c r="F305" s="163"/>
    </row>
    <row r="306" spans="6:6" x14ac:dyDescent="0.25">
      <c r="F306" s="163"/>
    </row>
    <row r="307" spans="6:6" x14ac:dyDescent="0.25">
      <c r="F307" s="163"/>
    </row>
    <row r="308" spans="6:6" x14ac:dyDescent="0.25">
      <c r="F308" s="163"/>
    </row>
    <row r="309" spans="6:6" x14ac:dyDescent="0.25">
      <c r="F309" s="163"/>
    </row>
    <row r="310" spans="6:6" x14ac:dyDescent="0.25">
      <c r="F310" s="163"/>
    </row>
    <row r="311" spans="6:6" x14ac:dyDescent="0.25">
      <c r="F311" s="163"/>
    </row>
    <row r="312" spans="6:6" x14ac:dyDescent="0.25">
      <c r="F312" s="163"/>
    </row>
    <row r="313" spans="6:6" x14ac:dyDescent="0.25">
      <c r="F313" s="163"/>
    </row>
    <row r="314" spans="6:6" x14ac:dyDescent="0.25">
      <c r="F314" s="163"/>
    </row>
    <row r="315" spans="6:6" x14ac:dyDescent="0.25">
      <c r="F315" s="163"/>
    </row>
    <row r="316" spans="6:6" x14ac:dyDescent="0.25">
      <c r="F316" s="163"/>
    </row>
    <row r="317" spans="6:6" x14ac:dyDescent="0.25">
      <c r="F317" s="163"/>
    </row>
    <row r="318" spans="6:6" x14ac:dyDescent="0.25">
      <c r="F318" s="163"/>
    </row>
    <row r="319" spans="6:6" x14ac:dyDescent="0.25">
      <c r="F319" s="163"/>
    </row>
    <row r="320" spans="6:6" x14ac:dyDescent="0.25">
      <c r="F320" s="163"/>
    </row>
    <row r="321" spans="6:6" x14ac:dyDescent="0.25">
      <c r="F321" s="163"/>
    </row>
    <row r="322" spans="6:6" x14ac:dyDescent="0.25">
      <c r="F322" s="163"/>
    </row>
    <row r="323" spans="6:6" x14ac:dyDescent="0.25">
      <c r="F323" s="163"/>
    </row>
    <row r="324" spans="6:6" x14ac:dyDescent="0.25">
      <c r="F324" s="163"/>
    </row>
    <row r="325" spans="6:6" x14ac:dyDescent="0.25">
      <c r="F325" s="163"/>
    </row>
    <row r="326" spans="6:6" x14ac:dyDescent="0.25">
      <c r="F326" s="163"/>
    </row>
    <row r="327" spans="6:6" x14ac:dyDescent="0.25">
      <c r="F327" s="163"/>
    </row>
    <row r="328" spans="6:6" x14ac:dyDescent="0.25">
      <c r="F328" s="163"/>
    </row>
    <row r="329" spans="6:6" x14ac:dyDescent="0.25">
      <c r="F329" s="163"/>
    </row>
    <row r="330" spans="6:6" x14ac:dyDescent="0.25">
      <c r="F330" s="163"/>
    </row>
    <row r="331" spans="6:6" x14ac:dyDescent="0.25">
      <c r="F331" s="163"/>
    </row>
    <row r="332" spans="6:6" x14ac:dyDescent="0.25">
      <c r="F332" s="163"/>
    </row>
    <row r="333" spans="6:6" x14ac:dyDescent="0.25">
      <c r="F333" s="163"/>
    </row>
    <row r="334" spans="6:6" x14ac:dyDescent="0.25">
      <c r="F334" s="163"/>
    </row>
    <row r="335" spans="6:6" x14ac:dyDescent="0.25">
      <c r="F335" s="163"/>
    </row>
    <row r="336" spans="6:6" x14ac:dyDescent="0.25">
      <c r="F336" s="163"/>
    </row>
    <row r="337" spans="6:6" x14ac:dyDescent="0.25">
      <c r="F337" s="163"/>
    </row>
    <row r="338" spans="6:6" x14ac:dyDescent="0.25">
      <c r="F338" s="163"/>
    </row>
    <row r="339" spans="6:6" x14ac:dyDescent="0.25">
      <c r="F339" s="163"/>
    </row>
    <row r="340" spans="6:6" x14ac:dyDescent="0.25">
      <c r="F340" s="163"/>
    </row>
    <row r="341" spans="6:6" x14ac:dyDescent="0.25">
      <c r="F341" s="163"/>
    </row>
    <row r="342" spans="6:6" x14ac:dyDescent="0.25">
      <c r="F342" s="163"/>
    </row>
    <row r="343" spans="6:6" x14ac:dyDescent="0.25">
      <c r="F343" s="163"/>
    </row>
  </sheetData>
  <sheetProtection algorithmName="SHA-512" hashValue="1LflE9fnqd3BY97ChLTCGyg1Zp4QfL/3yaO9lrI8sfmBFwtG3XuB19CsI7e4cyjmFj1qHzNYTYjyOgRO33h8Ag==" saltValue="NvrZ8NsTyG4+zXvSEYi3pw==" spinCount="100000" sheet="1" objects="1" scenarios="1"/>
  <mergeCells count="93">
    <mergeCell ref="A1:S3"/>
    <mergeCell ref="P5:S5"/>
    <mergeCell ref="H26:K26"/>
    <mergeCell ref="H25:K25"/>
    <mergeCell ref="H24:K24"/>
    <mergeCell ref="H23:K23"/>
    <mergeCell ref="R23:S23"/>
    <mergeCell ref="P6:S6"/>
    <mergeCell ref="P14:S14"/>
    <mergeCell ref="O24:P27"/>
    <mergeCell ref="Q25:S25"/>
    <mergeCell ref="C79:D79"/>
    <mergeCell ref="C80:D80"/>
    <mergeCell ref="C73:D73"/>
    <mergeCell ref="C74:D74"/>
    <mergeCell ref="C75:D75"/>
    <mergeCell ref="C76:D76"/>
    <mergeCell ref="C77:D77"/>
    <mergeCell ref="C78:D78"/>
    <mergeCell ref="C72:D72"/>
    <mergeCell ref="C61:D61"/>
    <mergeCell ref="C62:D62"/>
    <mergeCell ref="C63:D63"/>
    <mergeCell ref="C64:D64"/>
    <mergeCell ref="C65:D65"/>
    <mergeCell ref="C66:D66"/>
    <mergeCell ref="C67:D67"/>
    <mergeCell ref="C68:D68"/>
    <mergeCell ref="C69:D69"/>
    <mergeCell ref="C70:D70"/>
    <mergeCell ref="C71:D71"/>
    <mergeCell ref="C60:D60"/>
    <mergeCell ref="C49:D49"/>
    <mergeCell ref="C50:D50"/>
    <mergeCell ref="C51:D51"/>
    <mergeCell ref="C52:D52"/>
    <mergeCell ref="C53:D53"/>
    <mergeCell ref="C54:D54"/>
    <mergeCell ref="C55:D55"/>
    <mergeCell ref="C56:D56"/>
    <mergeCell ref="C57:D57"/>
    <mergeCell ref="C58:D58"/>
    <mergeCell ref="C59:D59"/>
    <mergeCell ref="C48:D48"/>
    <mergeCell ref="C37:D37"/>
    <mergeCell ref="C38:D38"/>
    <mergeCell ref="C39:D39"/>
    <mergeCell ref="C40:D40"/>
    <mergeCell ref="C41:D41"/>
    <mergeCell ref="C42:D42"/>
    <mergeCell ref="C43:D43"/>
    <mergeCell ref="C44:D44"/>
    <mergeCell ref="C45:D45"/>
    <mergeCell ref="C46:D46"/>
    <mergeCell ref="C47:D47"/>
    <mergeCell ref="U29:W29"/>
    <mergeCell ref="A30:C30"/>
    <mergeCell ref="F30:G30"/>
    <mergeCell ref="U28:W28"/>
    <mergeCell ref="R30:S30"/>
    <mergeCell ref="A28:C28"/>
    <mergeCell ref="D28:G28"/>
    <mergeCell ref="Q28:S28"/>
    <mergeCell ref="H28:K28"/>
    <mergeCell ref="H29:K29"/>
    <mergeCell ref="O28:P28"/>
    <mergeCell ref="C36:D36"/>
    <mergeCell ref="A29:C29"/>
    <mergeCell ref="D29:G29"/>
    <mergeCell ref="Q29:S29"/>
    <mergeCell ref="C32:D32"/>
    <mergeCell ref="C33:D33"/>
    <mergeCell ref="C34:D34"/>
    <mergeCell ref="C35:D35"/>
    <mergeCell ref="X25:AG25"/>
    <mergeCell ref="A26:C26"/>
    <mergeCell ref="D26:G26"/>
    <mergeCell ref="Q26:S26"/>
    <mergeCell ref="U26:W26"/>
    <mergeCell ref="U27:W27"/>
    <mergeCell ref="A24:C24"/>
    <mergeCell ref="D24:G24"/>
    <mergeCell ref="O23:P23"/>
    <mergeCell ref="Q24:S24"/>
    <mergeCell ref="A23:C23"/>
    <mergeCell ref="D23:G23"/>
    <mergeCell ref="A27:C27"/>
    <mergeCell ref="D27:G27"/>
    <mergeCell ref="T24:T25"/>
    <mergeCell ref="A25:C25"/>
    <mergeCell ref="D25:G25"/>
    <mergeCell ref="Q27:S27"/>
    <mergeCell ref="H27:K27"/>
  </mergeCells>
  <conditionalFormatting sqref="K34:K80">
    <cfRule type="cellIs" dxfId="7" priority="10" operator="greaterThan">
      <formula>0.8</formula>
    </cfRule>
  </conditionalFormatting>
  <conditionalFormatting sqref="O28:P28">
    <cfRule type="expression" dxfId="6" priority="1">
      <formula>ISBLANK($L$28)</formula>
    </cfRule>
  </conditionalFormatting>
  <conditionalFormatting sqref="Q34:Q80">
    <cfRule type="expression" dxfId="5" priority="11">
      <formula>$S$34&gt;$O$34</formula>
    </cfRule>
  </conditionalFormatting>
  <conditionalFormatting sqref="Q8:S13">
    <cfRule type="expression" dxfId="4" priority="4">
      <formula>$L$28="LIHTC &amp; PBS8"</formula>
    </cfRule>
    <cfRule type="expression" dxfId="3" priority="5">
      <formula>$L$28="LIHTC"</formula>
    </cfRule>
  </conditionalFormatting>
  <conditionalFormatting sqref="R15:R20">
    <cfRule type="expression" dxfId="2" priority="2">
      <formula>$L$28="LIHTC &amp; PBS8"</formula>
    </cfRule>
    <cfRule type="expression" dxfId="1" priority="3">
      <formula>$L$28="PBS8"</formula>
    </cfRule>
  </conditionalFormatting>
  <conditionalFormatting sqref="T34:T80">
    <cfRule type="cellIs" dxfId="0" priority="12" operator="greaterThan">
      <formula>""""""</formula>
    </cfRule>
  </conditionalFormatting>
  <dataValidations count="8">
    <dataValidation type="list" allowBlank="1" showInputMessage="1" showErrorMessage="1" sqref="J34:J80" xr:uid="{00000000-0002-0000-0400-000000000000}">
      <formula1>"None,PBS8,LIHTC,LIHTC &amp; PBS8"</formula1>
    </dataValidation>
    <dataValidation type="list" allowBlank="1" showInputMessage="1" showErrorMessage="1" sqref="E34:E80" xr:uid="{00000000-0002-0000-0400-000001000000}">
      <formula1>"1,2,3,4,5,6,7,8"</formula1>
    </dataValidation>
    <dataValidation type="list" allowBlank="1" showInputMessage="1" showErrorMessage="1" sqref="B35:B42 B44:B80" xr:uid="{00000000-0002-0000-0400-000002000000}">
      <formula1>"0,1,2,3,4,5"</formula1>
    </dataValidation>
    <dataValidation type="list" allowBlank="1" showInputMessage="1" showErrorMessage="1" sqref="B34 B43" xr:uid="{00000000-0002-0000-0400-000003000000}">
      <formula1>",0,1,2,3,4,5"</formula1>
    </dataValidation>
    <dataValidation type="list" allowBlank="1" showInputMessage="1" showErrorMessage="1" sqref="D23:G23" xr:uid="{BA2AD952-6FEE-4C73-A916-C74228165A4C}">
      <formula1>"Brandeis Apartments, Jacob School Apartments, Shawnee Garden Apartments"</formula1>
    </dataValidation>
    <dataValidation type="list" allowBlank="1" showInputMessage="1" showErrorMessage="1" sqref="L28:N28 L30" xr:uid="{00000000-0002-0000-0400-000004000000}">
      <formula1>"None,LIHTC,PBS8,LIHTC &amp; PBS8"</formula1>
    </dataValidation>
    <dataValidation type="list" allowBlank="1" showInputMessage="1" showErrorMessage="1" sqref="L26" xr:uid="{F9BD9BDD-A226-4BE7-9CFA-8EEC956E8D87}">
      <formula1>"Tenant Paid, Owner Paid"</formula1>
    </dataValidation>
    <dataValidation type="list" allowBlank="1" showInputMessage="1" showErrorMessage="1" sqref="L27" xr:uid="{CB62734D-F066-4C3F-86D0-997C104598BF}">
      <formula1>"Yes, No"</formula1>
    </dataValidation>
  </dataValidations>
  <pageMargins left="0.25" right="0.25" top="0.75" bottom="0.75" header="0.3" footer="0.3"/>
  <pageSetup paperSize="5" scale="99" fitToHeight="0" orientation="landscape"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9FA19C-FBFA-41F2-BEEF-5272A3D19F48}">
  <dimension ref="A1:A64"/>
  <sheetViews>
    <sheetView workbookViewId="0">
      <selection activeCell="A56" sqref="A56:XFD56"/>
    </sheetView>
  </sheetViews>
  <sheetFormatPr defaultRowHeight="14.4" x14ac:dyDescent="0.3"/>
  <cols>
    <col min="1" max="1" width="35.6640625" customWidth="1"/>
  </cols>
  <sheetData>
    <row r="1" spans="1:1" x14ac:dyDescent="0.3">
      <c r="A1" s="197" t="s">
        <v>198</v>
      </c>
    </row>
    <row r="2" spans="1:1" x14ac:dyDescent="0.3">
      <c r="A2" s="198" t="s">
        <v>164</v>
      </c>
    </row>
    <row r="3" spans="1:1" x14ac:dyDescent="0.3">
      <c r="A3" s="199" t="s">
        <v>199</v>
      </c>
    </row>
    <row r="4" spans="1:1" x14ac:dyDescent="0.3">
      <c r="A4" s="200" t="s">
        <v>200</v>
      </c>
    </row>
    <row r="5" spans="1:1" x14ac:dyDescent="0.3">
      <c r="A5" s="201" t="s">
        <v>165</v>
      </c>
    </row>
    <row r="6" spans="1:1" x14ac:dyDescent="0.3">
      <c r="A6" s="202" t="s">
        <v>166</v>
      </c>
    </row>
    <row r="7" spans="1:1" x14ac:dyDescent="0.3">
      <c r="A7" s="200" t="s">
        <v>201</v>
      </c>
    </row>
    <row r="8" spans="1:1" x14ac:dyDescent="0.3">
      <c r="A8" s="203" t="s">
        <v>202</v>
      </c>
    </row>
    <row r="9" spans="1:1" x14ac:dyDescent="0.3">
      <c r="A9" s="204" t="s">
        <v>203</v>
      </c>
    </row>
    <row r="10" spans="1:1" x14ac:dyDescent="0.3">
      <c r="A10" s="202" t="s">
        <v>167</v>
      </c>
    </row>
    <row r="11" spans="1:1" x14ac:dyDescent="0.3">
      <c r="A11" s="205" t="s">
        <v>168</v>
      </c>
    </row>
    <row r="12" spans="1:1" x14ac:dyDescent="0.3">
      <c r="A12" s="203" t="s">
        <v>169</v>
      </c>
    </row>
    <row r="13" spans="1:1" x14ac:dyDescent="0.3">
      <c r="A13" s="203" t="s">
        <v>170</v>
      </c>
    </row>
    <row r="14" spans="1:1" x14ac:dyDescent="0.3">
      <c r="A14" s="199" t="s">
        <v>171</v>
      </c>
    </row>
    <row r="15" spans="1:1" x14ac:dyDescent="0.3">
      <c r="A15" s="199" t="s">
        <v>225</v>
      </c>
    </row>
    <row r="16" spans="1:1" x14ac:dyDescent="0.3">
      <c r="A16" s="199" t="s">
        <v>172</v>
      </c>
    </row>
    <row r="17" spans="1:1" x14ac:dyDescent="0.3">
      <c r="A17" s="199" t="s">
        <v>204</v>
      </c>
    </row>
    <row r="18" spans="1:1" x14ac:dyDescent="0.3">
      <c r="A18" s="202" t="s">
        <v>173</v>
      </c>
    </row>
    <row r="19" spans="1:1" x14ac:dyDescent="0.3">
      <c r="A19" s="202" t="s">
        <v>174</v>
      </c>
    </row>
    <row r="20" spans="1:1" x14ac:dyDescent="0.3">
      <c r="A20" s="202" t="s">
        <v>175</v>
      </c>
    </row>
    <row r="21" spans="1:1" x14ac:dyDescent="0.3">
      <c r="A21" s="206" t="s">
        <v>176</v>
      </c>
    </row>
    <row r="22" spans="1:1" x14ac:dyDescent="0.3">
      <c r="A22" s="199" t="s">
        <v>177</v>
      </c>
    </row>
    <row r="23" spans="1:1" x14ac:dyDescent="0.3">
      <c r="A23" s="207" t="s">
        <v>178</v>
      </c>
    </row>
    <row r="24" spans="1:1" x14ac:dyDescent="0.3">
      <c r="A24" s="208" t="s">
        <v>205</v>
      </c>
    </row>
    <row r="25" spans="1:1" x14ac:dyDescent="0.3">
      <c r="A25" s="199" t="s">
        <v>179</v>
      </c>
    </row>
    <row r="26" spans="1:1" x14ac:dyDescent="0.3">
      <c r="A26" s="207" t="s">
        <v>180</v>
      </c>
    </row>
    <row r="27" spans="1:1" x14ac:dyDescent="0.3">
      <c r="A27" s="206" t="s">
        <v>207</v>
      </c>
    </row>
    <row r="28" spans="1:1" x14ac:dyDescent="0.3">
      <c r="A28" s="202" t="s">
        <v>181</v>
      </c>
    </row>
    <row r="29" spans="1:1" x14ac:dyDescent="0.3">
      <c r="A29" s="209" t="s">
        <v>182</v>
      </c>
    </row>
    <row r="30" spans="1:1" x14ac:dyDescent="0.3">
      <c r="A30" s="210" t="s">
        <v>206</v>
      </c>
    </row>
    <row r="31" spans="1:1" x14ac:dyDescent="0.3">
      <c r="A31" s="202" t="s">
        <v>208</v>
      </c>
    </row>
    <row r="32" spans="1:1" x14ac:dyDescent="0.3">
      <c r="A32" s="211" t="s">
        <v>183</v>
      </c>
    </row>
    <row r="33" spans="1:1" x14ac:dyDescent="0.3">
      <c r="A33" s="211" t="s">
        <v>209</v>
      </c>
    </row>
    <row r="34" spans="1:1" x14ac:dyDescent="0.3">
      <c r="A34" s="211" t="s">
        <v>184</v>
      </c>
    </row>
    <row r="35" spans="1:1" x14ac:dyDescent="0.3">
      <c r="A35" s="203" t="s">
        <v>210</v>
      </c>
    </row>
    <row r="36" spans="1:1" x14ac:dyDescent="0.3">
      <c r="A36" s="203" t="s">
        <v>185</v>
      </c>
    </row>
    <row r="37" spans="1:1" x14ac:dyDescent="0.3">
      <c r="A37" s="208" t="s">
        <v>211</v>
      </c>
    </row>
    <row r="38" spans="1:1" x14ac:dyDescent="0.3">
      <c r="A38" s="203" t="s">
        <v>186</v>
      </c>
    </row>
    <row r="39" spans="1:1" x14ac:dyDescent="0.3">
      <c r="A39" s="212" t="s">
        <v>212</v>
      </c>
    </row>
    <row r="40" spans="1:1" x14ac:dyDescent="0.3">
      <c r="A40" s="203" t="s">
        <v>213</v>
      </c>
    </row>
    <row r="41" spans="1:1" x14ac:dyDescent="0.3">
      <c r="A41" s="203" t="s">
        <v>187</v>
      </c>
    </row>
    <row r="42" spans="1:1" x14ac:dyDescent="0.3">
      <c r="A42" s="203" t="s">
        <v>188</v>
      </c>
    </row>
    <row r="43" spans="1:1" x14ac:dyDescent="0.3">
      <c r="A43" s="203" t="s">
        <v>189</v>
      </c>
    </row>
    <row r="44" spans="1:1" x14ac:dyDescent="0.3">
      <c r="A44" s="203" t="s">
        <v>214</v>
      </c>
    </row>
    <row r="45" spans="1:1" x14ac:dyDescent="0.3">
      <c r="A45" s="204" t="s">
        <v>215</v>
      </c>
    </row>
    <row r="46" spans="1:1" x14ac:dyDescent="0.3">
      <c r="A46" s="203" t="s">
        <v>190</v>
      </c>
    </row>
    <row r="47" spans="1:1" x14ac:dyDescent="0.3">
      <c r="A47" s="203" t="s">
        <v>216</v>
      </c>
    </row>
    <row r="48" spans="1:1" x14ac:dyDescent="0.3">
      <c r="A48" s="204" t="s">
        <v>191</v>
      </c>
    </row>
    <row r="49" spans="1:1" x14ac:dyDescent="0.3">
      <c r="A49" s="203" t="s">
        <v>192</v>
      </c>
    </row>
    <row r="50" spans="1:1" x14ac:dyDescent="0.3">
      <c r="A50" s="204" t="s">
        <v>217</v>
      </c>
    </row>
    <row r="51" spans="1:1" x14ac:dyDescent="0.3">
      <c r="A51" s="208" t="s">
        <v>219</v>
      </c>
    </row>
    <row r="52" spans="1:1" x14ac:dyDescent="0.3">
      <c r="A52" s="199" t="s">
        <v>218</v>
      </c>
    </row>
    <row r="53" spans="1:1" x14ac:dyDescent="0.3">
      <c r="A53" s="199" t="s">
        <v>220</v>
      </c>
    </row>
    <row r="54" spans="1:1" x14ac:dyDescent="0.3">
      <c r="A54" s="205" t="s">
        <v>226</v>
      </c>
    </row>
    <row r="55" spans="1:1" x14ac:dyDescent="0.3">
      <c r="A55" s="205" t="s">
        <v>221</v>
      </c>
    </row>
    <row r="56" spans="1:1" x14ac:dyDescent="0.3">
      <c r="A56" s="203" t="s">
        <v>193</v>
      </c>
    </row>
    <row r="57" spans="1:1" x14ac:dyDescent="0.3">
      <c r="A57" s="203" t="s">
        <v>222</v>
      </c>
    </row>
    <row r="58" spans="1:1" x14ac:dyDescent="0.3">
      <c r="A58" s="203" t="s">
        <v>194</v>
      </c>
    </row>
    <row r="59" spans="1:1" x14ac:dyDescent="0.3">
      <c r="A59" s="203" t="s">
        <v>195</v>
      </c>
    </row>
    <row r="60" spans="1:1" x14ac:dyDescent="0.3">
      <c r="A60" s="199" t="s">
        <v>196</v>
      </c>
    </row>
    <row r="61" spans="1:1" x14ac:dyDescent="0.3">
      <c r="A61" s="203" t="s">
        <v>223</v>
      </c>
    </row>
    <row r="62" spans="1:1" x14ac:dyDescent="0.3">
      <c r="A62" s="199" t="s">
        <v>224</v>
      </c>
    </row>
    <row r="63" spans="1:1" x14ac:dyDescent="0.3">
      <c r="A63" s="208" t="s">
        <v>227</v>
      </c>
    </row>
    <row r="64" spans="1:1" x14ac:dyDescent="0.3">
      <c r="A64" s="200" t="s">
        <v>197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3</vt:i4>
      </vt:variant>
    </vt:vector>
  </HeadingPairs>
  <TitlesOfParts>
    <vt:vector size="9" baseType="lpstr">
      <vt:lpstr>Instructions Tab 1</vt:lpstr>
      <vt:lpstr>Utility Allowance Tab 2</vt:lpstr>
      <vt:lpstr>HUSM Utility Allowance Tab 3 </vt:lpstr>
      <vt:lpstr> UCR Tab 4 - HOME funds</vt:lpstr>
      <vt:lpstr> CDBG - UCR Tab 5</vt:lpstr>
      <vt:lpstr>Sheet1</vt:lpstr>
      <vt:lpstr>' CDBG - UCR Tab 5'!Print_Area</vt:lpstr>
      <vt:lpstr>' UCR Tab 4 - HOME funds'!Print_Area</vt:lpstr>
      <vt:lpstr>'Instructions Tab 1'!Print_Area</vt:lpstr>
    </vt:vector>
  </TitlesOfParts>
  <Company>(Department of Housing &amp; Family Services)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Louisville Metro Government</dc:creator>
  <cp:lastModifiedBy>Owens, Nino</cp:lastModifiedBy>
  <cp:lastPrinted>2019-06-27T16:47:04Z</cp:lastPrinted>
  <dcterms:created xsi:type="dcterms:W3CDTF">2014-05-14T15:41:05Z</dcterms:created>
  <dcterms:modified xsi:type="dcterms:W3CDTF">2025-06-23T21:47:03Z</dcterms:modified>
</cp:coreProperties>
</file>